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tsy.rivera\Desktop\RESPALDO MAQUINA PAO\Cuadros para la página oficial del IJC\Andrea\HISTORICOS 21, 22 Y 23\"/>
    </mc:Choice>
  </mc:AlternateContent>
  <xr:revisionPtr revIDLastSave="0" documentId="8_{7D9689CD-5C62-4A75-B4DC-B13698237C66}" xr6:coauthVersionLast="47" xr6:coauthVersionMax="47" xr10:uidLastSave="{00000000-0000-0000-0000-000000000000}"/>
  <bookViews>
    <workbookView xWindow="-120" yWindow="-120" windowWidth="29040" windowHeight="15840" xr2:uid="{32D0F059-45A2-4FB7-8C32-6788AFEA53E0}"/>
  </bookViews>
  <sheets>
    <sheet name="PP800 MIR ADJETIVA 2022" sheetId="2" r:id="rId1"/>
    <sheet name="PP801 MIR SUSTANTIVA 2022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3" l="1"/>
  <c r="AC46" i="3" s="1"/>
  <c r="AA45" i="3"/>
  <c r="AC45" i="3" s="1"/>
  <c r="AA44" i="3"/>
  <c r="AC44" i="3" s="1"/>
  <c r="Z43" i="3"/>
  <c r="Y43" i="3"/>
  <c r="X43" i="3"/>
  <c r="W43" i="3"/>
  <c r="V43" i="3"/>
  <c r="T43" i="3"/>
  <c r="S43" i="3"/>
  <c r="R43" i="3"/>
  <c r="Q43" i="3"/>
  <c r="P43" i="3"/>
  <c r="O43" i="3"/>
  <c r="M43" i="3"/>
  <c r="AA42" i="3"/>
  <c r="AG42" i="3" s="1"/>
  <c r="AA41" i="3"/>
  <c r="AC41" i="3" s="1"/>
  <c r="AA40" i="3"/>
  <c r="AG40" i="3" s="1"/>
  <c r="Z39" i="3"/>
  <c r="Y39" i="3"/>
  <c r="X39" i="3"/>
  <c r="W39" i="3"/>
  <c r="V39" i="3"/>
  <c r="U39" i="3"/>
  <c r="T39" i="3"/>
  <c r="S39" i="3"/>
  <c r="R39" i="3"/>
  <c r="Q39" i="3"/>
  <c r="P39" i="3"/>
  <c r="O39" i="3"/>
  <c r="AA38" i="3"/>
  <c r="AG38" i="3" s="1"/>
  <c r="AA37" i="3"/>
  <c r="AC37" i="3" s="1"/>
  <c r="AA36" i="3"/>
  <c r="AC36" i="3" s="1"/>
  <c r="AA35" i="3"/>
  <c r="AG35" i="3" s="1"/>
  <c r="AA34" i="3"/>
  <c r="AG34" i="3" s="1"/>
  <c r="AA33" i="3"/>
  <c r="AC33" i="3" s="1"/>
  <c r="AA32" i="3"/>
  <c r="AG32" i="3" s="1"/>
  <c r="AA31" i="3"/>
  <c r="AG31" i="3" s="1"/>
  <c r="AA30" i="3"/>
  <c r="AG30" i="3" s="1"/>
  <c r="Z29" i="3"/>
  <c r="Y29" i="3"/>
  <c r="X29" i="3"/>
  <c r="W29" i="3"/>
  <c r="V29" i="3"/>
  <c r="U29" i="3"/>
  <c r="T29" i="3"/>
  <c r="S29" i="3"/>
  <c r="R29" i="3"/>
  <c r="Q29" i="3"/>
  <c r="P29" i="3"/>
  <c r="O29" i="3"/>
  <c r="AA28" i="3"/>
  <c r="AC28" i="3" s="1"/>
  <c r="AA27" i="3"/>
  <c r="AG27" i="3" s="1"/>
  <c r="AA26" i="3"/>
  <c r="AG26" i="3" s="1"/>
  <c r="AA25" i="3"/>
  <c r="AC25" i="3" s="1"/>
  <c r="AA24" i="3"/>
  <c r="AG24" i="3" s="1"/>
  <c r="AA23" i="3"/>
  <c r="AG23" i="3" s="1"/>
  <c r="AA22" i="3"/>
  <c r="AG22" i="3" s="1"/>
  <c r="AA21" i="3"/>
  <c r="AC21" i="3" s="1"/>
  <c r="AA20" i="3"/>
  <c r="AG20" i="3" s="1"/>
  <c r="AA19" i="3"/>
  <c r="AC19" i="3" s="1"/>
  <c r="AA18" i="3"/>
  <c r="AG18" i="3" s="1"/>
  <c r="Z17" i="3"/>
  <c r="Y17" i="3"/>
  <c r="X17" i="3"/>
  <c r="W17" i="3"/>
  <c r="V17" i="3"/>
  <c r="U17" i="3"/>
  <c r="T17" i="3"/>
  <c r="S17" i="3"/>
  <c r="R17" i="3"/>
  <c r="Q17" i="3"/>
  <c r="P17" i="3"/>
  <c r="O17" i="3"/>
  <c r="AA16" i="3"/>
  <c r="AC16" i="3" s="1"/>
  <c r="AA15" i="3"/>
  <c r="AG15" i="3" s="1"/>
  <c r="AA14" i="3"/>
  <c r="AG14" i="3" s="1"/>
  <c r="AA13" i="3"/>
  <c r="AC13" i="3" s="1"/>
  <c r="AA12" i="3"/>
  <c r="AG12" i="3" s="1"/>
  <c r="AA11" i="3"/>
  <c r="AC11" i="3" s="1"/>
  <c r="AA10" i="3"/>
  <c r="AG10" i="3" s="1"/>
  <c r="AA9" i="3"/>
  <c r="AC9" i="3" s="1"/>
  <c r="Z8" i="3"/>
  <c r="Y8" i="3"/>
  <c r="X8" i="3"/>
  <c r="W8" i="3"/>
  <c r="V8" i="3"/>
  <c r="U8" i="3"/>
  <c r="T8" i="3"/>
  <c r="S8" i="3"/>
  <c r="R8" i="3"/>
  <c r="Q8" i="3"/>
  <c r="P8" i="3"/>
  <c r="O8" i="3"/>
  <c r="M10" i="2"/>
  <c r="N10" i="2"/>
  <c r="O10" i="2"/>
  <c r="P10" i="2"/>
  <c r="Q10" i="2"/>
  <c r="R10" i="2"/>
  <c r="S10" i="2"/>
  <c r="T10" i="2"/>
  <c r="U10" i="2"/>
  <c r="V10" i="2"/>
  <c r="W10" i="2"/>
  <c r="Y11" i="2"/>
  <c r="AA11" i="2" s="1"/>
  <c r="Y12" i="2"/>
  <c r="AA12" i="2" s="1"/>
  <c r="Y13" i="2"/>
  <c r="AA13" i="2" s="1"/>
  <c r="Y14" i="2"/>
  <c r="K15" i="2"/>
  <c r="M15" i="2"/>
  <c r="N15" i="2"/>
  <c r="O15" i="2"/>
  <c r="S15" i="2"/>
  <c r="T15" i="2"/>
  <c r="U15" i="2"/>
  <c r="V15" i="2"/>
  <c r="W15" i="2"/>
  <c r="X15" i="2"/>
  <c r="Y16" i="2"/>
  <c r="AA16" i="2" s="1"/>
  <c r="Y17" i="2"/>
  <c r="AA17" i="2" s="1"/>
  <c r="Y18" i="2"/>
  <c r="AA18" i="2" s="1"/>
  <c r="Y19" i="2"/>
  <c r="Y20" i="2"/>
  <c r="AA20" i="2" s="1"/>
  <c r="Y21" i="2"/>
  <c r="AA21" i="2" s="1"/>
  <c r="Y22" i="2"/>
  <c r="AA22" i="2" s="1"/>
  <c r="Y23" i="2"/>
  <c r="Y24" i="2"/>
  <c r="AA24" i="2" s="1"/>
  <c r="Y25" i="2"/>
  <c r="AA25" i="2" s="1"/>
  <c r="Y10" i="2" l="1"/>
  <c r="Y15" i="2"/>
  <c r="AA15" i="2" s="1"/>
  <c r="AG28" i="3"/>
  <c r="AC32" i="3"/>
  <c r="AG16" i="3"/>
  <c r="AC20" i="3"/>
  <c r="AG21" i="3"/>
  <c r="AC24" i="3"/>
  <c r="AG36" i="3"/>
  <c r="AC40" i="3"/>
  <c r="AG9" i="3"/>
  <c r="AC12" i="3"/>
  <c r="AA29" i="3"/>
  <c r="AC29" i="3" s="1"/>
  <c r="AG13" i="3"/>
  <c r="AA17" i="3"/>
  <c r="AC17" i="3" s="1"/>
  <c r="AG37" i="3"/>
  <c r="AA43" i="3"/>
  <c r="AC43" i="3" s="1"/>
  <c r="AG25" i="3"/>
  <c r="AG33" i="3"/>
  <c r="AA8" i="3"/>
  <c r="AG8" i="3" s="1"/>
  <c r="AA39" i="3"/>
  <c r="AG39" i="3" s="1"/>
  <c r="AG41" i="3"/>
  <c r="AC23" i="3"/>
  <c r="AC27" i="3"/>
  <c r="AC31" i="3"/>
  <c r="AC35" i="3"/>
  <c r="AC15" i="3"/>
  <c r="AC10" i="3"/>
  <c r="AG11" i="3"/>
  <c r="AC14" i="3"/>
  <c r="AC18" i="3"/>
  <c r="AG19" i="3"/>
  <c r="AC22" i="3"/>
  <c r="AC26" i="3"/>
  <c r="AC30" i="3"/>
  <c r="AC34" i="3"/>
  <c r="AC38" i="3"/>
  <c r="AC42" i="3"/>
  <c r="AA23" i="2"/>
  <c r="AA19" i="2"/>
  <c r="AA14" i="2"/>
  <c r="AA10" i="2"/>
  <c r="AC8" i="3" l="1"/>
  <c r="AG17" i="3"/>
  <c r="AC39" i="3"/>
  <c r="AG29" i="3"/>
</calcChain>
</file>

<file path=xl/sharedStrings.xml><?xml version="1.0" encoding="utf-8"?>
<sst xmlns="http://schemas.openxmlformats.org/spreadsheetml/2006/main" count="751" uniqueCount="410">
  <si>
    <t>Que se requieran y lleven a cabo los servicios de limpieza.</t>
  </si>
  <si>
    <t>Bitácoras de limpieza, manifiestos, Facturas de
proveedores, Bitácoras de RPBI y RP.</t>
  </si>
  <si>
    <t>Servicio</t>
  </si>
  <si>
    <t>Ascendente</t>
  </si>
  <si>
    <t xml:space="preserve">Mensual </t>
  </si>
  <si>
    <t>(Servicios de Limpieza, Lavandería y
Manejo de Residuos
(Realizado)/Servicios de Limpieza,
Lavandería y Manejo de Residuos
(Programado))*100</t>
  </si>
  <si>
    <t>Bitácoras de Limpieza,
Manifiestos, Bitácoras de RPBI,
RP Facturas de proveedores.</t>
  </si>
  <si>
    <t>02-10 Total de Servicios de Limpieza y Desinfección Hospitalaria realizados en el Instituto.</t>
  </si>
  <si>
    <t>F2-10 Servicios de limpieza y desinfección hospitalaria
para salvaguardar la integridad del personal y los
usuarios</t>
  </si>
  <si>
    <t>Actividad</t>
  </si>
  <si>
    <t>Que se cuente con el equipo electromecánico que requiera mantenimiento.</t>
  </si>
  <si>
    <t>Bitácora mantenimiento del equipo electromecánico.</t>
  </si>
  <si>
    <t>Semestral</t>
  </si>
  <si>
    <t>(Servicios de Mantenimiento preventivo
al equipo (Realizado)/Servicios de
Mantenimiento preventivo al equipo
(Programado))*100</t>
  </si>
  <si>
    <t>Bitácoras de mantenimiento al
equipo electromecánico</t>
  </si>
  <si>
    <t>02-09Total de mantenimientos preventivos a equipo electromecánico</t>
  </si>
  <si>
    <t>F2-09 Mantenimiento preventivo para el adecuado
funcionamiento de equipos electromecánicos.</t>
  </si>
  <si>
    <t>Que se cuente con el equipomédico y este requiera demantenimiento preventivo como parte de la seguridad y buen funcionamiento del mismo.</t>
  </si>
  <si>
    <t>Bitácora de mantenimiento del equipo médico.</t>
  </si>
  <si>
    <t>(Servicios de Mantenimiento al equipo
(Realizado)/Servicios de Mantenimiento
al equipo (Programado))*100</t>
  </si>
  <si>
    <t>Bitácoras de mantenimiento al
equipo bio medico</t>
  </si>
  <si>
    <t>02-08 Total mantenimientos preventivos realizados al Equipo medico del Instituto.</t>
  </si>
  <si>
    <t>F2-08 Mantenimiento preventivo a equipos médicos
para el adecuado funcionamiento y detección de fallas
oportunamente.</t>
  </si>
  <si>
    <t>Contar con equipos electromecánicosque requieran verificación del funcionamiento como parte de la seguridad del mismo.</t>
  </si>
  <si>
    <t>Bitácora verificación de buen funcionamiento de equipo electromecánico.</t>
  </si>
  <si>
    <t>Verificación</t>
  </si>
  <si>
    <t>(Verificaciones al equipo
electromecanico
(Realizado)/Verificaciones al equipo
electromecanico (Programado))*100</t>
  </si>
  <si>
    <t>Bitácora verificación de buen
funcionamiento de equipo
electromecánico.</t>
  </si>
  <si>
    <t>02-07 Total de verificaciones realizadas a los equipos electromecánicos del Instituto</t>
  </si>
  <si>
    <t>F2-07 Verificación del adecuado funcionamiento de
equipos electromecánicos.</t>
  </si>
  <si>
    <t>Que se cuente con el equipo de cómputo.</t>
  </si>
  <si>
    <t>Bitácora de servicios de mantenimiento a equipo
de cómputo.</t>
  </si>
  <si>
    <t xml:space="preserve">Mantenimiento </t>
  </si>
  <si>
    <t>(Servicios de mantenimiento preventivo
a los equipos de cómputo
(Realizado)/Servicios de mantenimiento
preventivo a los equipos de cómputo
(Programado))*100</t>
  </si>
  <si>
    <t>Bitácora de servicios de
mantenimiento a equipo de
cómputo.</t>
  </si>
  <si>
    <t>02-06 Total de servicios de mantenimiento preventivo realizados a los equipos de cómputo del Instituto.</t>
  </si>
  <si>
    <t>F2-06 Servicios de mantenimiento preventivo a los
equipos de computo para su correcto funcionamiento.</t>
  </si>
  <si>
    <t>Que se cuente con los equipos médicos que requieran revisión comoparte de la verificación y aseguramiento del buen funcionamiento.</t>
  </si>
  <si>
    <t>Bitácora verificación de buen funcionamiento de
equipo médico.</t>
  </si>
  <si>
    <t>(Mantenimiento preventivo a equipos
médicos (Realizado)/Mantenimiento
preventivo a equipos médicos
(Programado))*100</t>
  </si>
  <si>
    <t>Bitácora verificación de buen
funcionamiento de equipo médico.</t>
  </si>
  <si>
    <t>02-05 Total de verificaciones preventivas realizadas a los equipos médicos del Instituto.</t>
  </si>
  <si>
    <t>F2-05 Verificación del adecuado funcionamiento de
equipos médicos.</t>
  </si>
  <si>
    <t>Que se requieran y lleven a cabo los procesos de licitación conforme a la normativa.</t>
  </si>
  <si>
    <t>Expedientes de Licitaciones</t>
  </si>
  <si>
    <t>Perocedimiento</t>
  </si>
  <si>
    <t>Trimestral</t>
  </si>
  <si>
    <t>(Licitaciones con concurrencia del
Comité de Adquisiciones
(Realizado)/Licitaciones con
concurrencia del Comité de
Adquisiciones (Programado))*100</t>
  </si>
  <si>
    <t>02-04 Total de procesos de licitaciones con concurrencia realizados por el Comité de Adquisiciones del Instituto</t>
  </si>
  <si>
    <t>Que se realicen los procesos de licitación conforme a la normativa.</t>
  </si>
  <si>
    <t>(Licitaciones sin concurrencia del
Comité de Adquisiciones
(Realizado)/Licitaciones sin
concurrencia del Comité de
Adquisiciones (Programado))*100</t>
  </si>
  <si>
    <t>02-03 Total de procesos de licitaciones sin concurrencia realizadas por el Comité de Adquisiciones del Instituto.</t>
  </si>
  <si>
    <t>Que la Institución cuente con los recursos necesarios para el pago de nóminas</t>
  </si>
  <si>
    <t>Sistema Nomipaq y Listas de raya.</t>
  </si>
  <si>
    <t>Nomina</t>
  </si>
  <si>
    <t>(Nóminas calculadas y pagadas
(Realizado)/Nóminas calculadas y
pagadas (Programado))*100</t>
  </si>
  <si>
    <t>Sistema  Nomipaq y Listas de raya.</t>
  </si>
  <si>
    <t>02-02Total de nóminas pagadas al personal del Instituto</t>
  </si>
  <si>
    <t>F2-02 Nominas pagadas por el Instituto Jalisciense de
Cancerología.</t>
  </si>
  <si>
    <t>Que se cuente con el software</t>
  </si>
  <si>
    <t>Registros contables en software Contpaq i y
Nucont.</t>
  </si>
  <si>
    <t>Estado financiero</t>
  </si>
  <si>
    <t>(Informes de Estados Financieros
(Realizado)/Informes de Estados
Financieros (Programado))*100</t>
  </si>
  <si>
    <t>Registros contables en software Contpaq i y Nucont.</t>
  </si>
  <si>
    <t>02-01Total de Estados Financieros
realizados por la administración eficiente del Instituto</t>
  </si>
  <si>
    <t>F2-01 Realización de Estados Financieros actualizados
mensualmente.</t>
  </si>
  <si>
    <t>Que no ocurran desatres naturales</t>
  </si>
  <si>
    <t>Registros contables en software Contpaq i y
Nucont.Sistema Nomipaq y Listas de
raya.Expedientes de Licitaciones Bitácora
verificación de buen funcionamiento de equipo
médico, electomecanico y de computo</t>
  </si>
  <si>
    <t>(Estados financieros realizados + nominas pagadas+licitaciones con y sin concurrencia+Mantenimientos preventivos realizados al equipo medico, electromecanico y de computo (Realizado)/ Estados financieros realizados + nominas pagadas+licitaciones con y sin concurrencia+Mantenimientos preventivos realizados al equipo medico, electromecanico y de computo (Programado)) *100.</t>
  </si>
  <si>
    <t>Registros contables en software Contpaq i y Nucont.Sistema  Nomipaq y Listas de raya.Expedientes de Licitaciones Bitácora verificación de buen funcionamiento de equipo médico, electomecanico y de computo</t>
  </si>
  <si>
    <t>02 Total de acciones realizadas para la Administración de Recursos eficiente del Instituto Jalisicense de Cancerología</t>
  </si>
  <si>
    <t>A2- Administración eficiente realizada de los recursos del Instituto Jalisicense de Cancerología</t>
  </si>
  <si>
    <t>Componente</t>
  </si>
  <si>
    <t>Personal interesado en la formación</t>
  </si>
  <si>
    <t>Programa Anual de Capacitación PAC.Listas de
Asistencia</t>
  </si>
  <si>
    <t>Capacitación</t>
  </si>
  <si>
    <t>(Capacitaciones programadas POA (Realizado)/Capaciataciones programadas  POA (Programado))*100</t>
  </si>
  <si>
    <t>Programa Anual de Capacitación
PAC. Listas de Asistencia</t>
  </si>
  <si>
    <t xml:space="preserve">01-04 Total de Programas de Capacitación realizados para la formación de recursos humanos </t>
  </si>
  <si>
    <t>A1-04 Formación de recursos humanos aplicables para el tratamiento de los pacientes con neoplasias, estableciendo programas de investigación clinica y capacitación para su personal.</t>
  </si>
  <si>
    <t>A1-Enseñanza, Capacitación, Investigación y Desarrollo
Institucional otorgada a profesionales de la Salud.</t>
  </si>
  <si>
    <t>Que exista interés en el desarrollo de investigaciones por parte del personal</t>
  </si>
  <si>
    <t>Bitácora de investigación</t>
  </si>
  <si>
    <t>Publicación</t>
  </si>
  <si>
    <t>(Publicaciones realizadas en el periodo (Realizado)/Publicaciones realizadas en el periodo (Programado))* 100</t>
  </si>
  <si>
    <t>01-03 Total de publicaciones derivadas de las investigaciones de las neoplasias en el Instituto.</t>
  </si>
  <si>
    <t>A1-03 Total de publicaciones realizadas como resultado de las investigaciones institucionales que favorecen y enriquecen la atención de los pacientes con neoplasias.</t>
  </si>
  <si>
    <t>Que el personal esté interesado y asista a las
capacitaciones</t>
  </si>
  <si>
    <t>Programa Anual de Capacitación PAC. Listas de Asistencia</t>
  </si>
  <si>
    <t>Persona capacitada</t>
  </si>
  <si>
    <t>(Personal capacitado en el periodo (Realizado)/ Personalñcapacitado en el periodo (Programado))* 100</t>
  </si>
  <si>
    <t>01-02 Total Personal capacitado en el Instituto, mediante las conferencias realizadas en Oncología, Enfermería, Trabajo Social, Nutrición, Psicología entre otros</t>
  </si>
  <si>
    <t>A1-02 Formación de recursos humanos aplicables para el tratamiento de los pacientes con neoplasias, estableciendo programas de investigación clinica y capacitación para su personal.</t>
  </si>
  <si>
    <t>Que el personal se interece y realice investigaciones en materia de oncología.</t>
  </si>
  <si>
    <t>Investigación</t>
  </si>
  <si>
    <t>(Investigaciones realizadas en el periodo (realizado)/ (Investigaciones realizadas en el periodo (programado))* 100</t>
  </si>
  <si>
    <t>Bitácora de investigación / Listado de Publicaciones Institucionales</t>
  </si>
  <si>
    <t>01-01 Total de investigaciones en materia de neoplasias realizadas en el Instituto</t>
  </si>
  <si>
    <t>A1-01 Total de investigaciones internas u externas realizadas a la Institutción con la finalidad de fortalecer, eriquecer la investigación en el tema de las neoplasias.</t>
  </si>
  <si>
    <t>Programa Anual de Capacitación PAC. Listas de
Asistencia. Bitacora de Investigacion</t>
  </si>
  <si>
    <t>(Personal capacitado en el Instituto + cursos otorgados+ publicaciones de investigación+ investigaciones+diplomas otorgados (Realizado)) / Personal capacitado en el Instituto + cursos otorgados+ publicaciones de investigación+ investigaciones+diplomas otorgados (Programado))* 100</t>
  </si>
  <si>
    <t>Listas de asistencia de Enseñanza, POA</t>
  </si>
  <si>
    <t>01 Total de formación de profesionales de la Salud realizada mediante la Enseñanza, capacitación e investigación de las Neoplasias</t>
  </si>
  <si>
    <t xml:space="preserve"> Componente</t>
  </si>
  <si>
    <t>Las y los jaliscienses son conscientes de la importancia de su participación y corresponsabiidad en la protección del mejoramiento de su salud, adquiriendo su compromiso para el bien común y la salud global.</t>
  </si>
  <si>
    <t>En el Sistema de Monitoreo de Indicadores del Desarrollo de Jalsico (MIDE Jalsico), para
consulta abierta en
https://seplan.app.jalisco.gob.mx/mide</t>
  </si>
  <si>
    <t xml:space="preserve">Porcentaje </t>
  </si>
  <si>
    <t xml:space="preserve">Anual </t>
  </si>
  <si>
    <t>(Porcentaje de la población total
residente del estado que cuenta con un seguro público de salud vigente
(Realizado)/Porcentaje de la población total residente del estado que cuenta con un seguro público de salud vigente (Programado))*100</t>
  </si>
  <si>
    <t>Dirección de Información
Estadística y Cobertura de
Aseguramiento/ Dirección General
de Planeación y Evaluación
Sectorial / Secretaría de Salud, Gobierno de Jalisco, Datos preliminares a diciembre de 2020.</t>
  </si>
  <si>
    <t>Cobertura de la población con seguro público de salud.</t>
  </si>
  <si>
    <t>Las y los jaliscienses protegen y mejoran su salud, en participación y trabajo conjunto con las autoridades de salud.</t>
  </si>
  <si>
    <t>Propósito</t>
  </si>
  <si>
    <t>Los habitantes del estado de Jalisco asumen su compromiso de corresponsabilidad en el proceso de desarrollo social y acceso efectivo de sus derechos sociales.</t>
  </si>
  <si>
    <t>En el Sistema de Monitoreo de Indicadores del
Desarrollo de Jalisco (MIDE Jalisco), para consulta abierta en
https://seplan.app.jalisco.gob.mx/mide</t>
  </si>
  <si>
    <t>(Proporción de la población en situación de pobreza extrema con respecto al total de la población (Realizado) /Proporción de la población en situación de pobreza extrema con respecto al total de la población (Programado))*100</t>
  </si>
  <si>
    <t>CONEVAL. Estimaciones con
base en el MCS-ENIGH 2008,
2010, 2012, 2014, el MEC del MCS-ENIGH 2016, 2018 y ENIGH 2020.</t>
  </si>
  <si>
    <t>Porcentaje de la población en situación de pobreza extrema.</t>
  </si>
  <si>
    <t>Contribuir a mejorar las condiciones de acceso efectivo a los derechos sociales, mediante el impulso de capacidades de las personas y sus comunidades, reduciendo brechas de desigualdad, con un sentido de colectividad fortalecido que impulsa la movilidad social ascendente y con atención prioritaria para las personas y los grupos cuyos derechos han sido vulnerados de manera histórica y coyuntural en particular por la pandemia por COVID19.</t>
  </si>
  <si>
    <t>Fin</t>
  </si>
  <si>
    <t>% SEPbR</t>
  </si>
  <si>
    <t>RESULTADOS OBTENIDOS 2021</t>
  </si>
  <si>
    <t>META 2021</t>
  </si>
  <si>
    <r>
      <t xml:space="preserve">META A </t>
    </r>
    <r>
      <rPr>
        <b/>
        <sz val="9"/>
        <color theme="0" tint="-4.9989318521683403E-2"/>
        <rFont val="Arial Narrow"/>
        <family val="2"/>
      </rPr>
      <t>DICIEMBRE</t>
    </r>
  </si>
  <si>
    <r>
      <t xml:space="preserve">AVANCE OBTENIDO A </t>
    </r>
    <r>
      <rPr>
        <b/>
        <sz val="9"/>
        <color theme="0" tint="-4.9989318521683403E-2"/>
        <rFont val="Arial Narrow"/>
        <family val="2"/>
      </rPr>
      <t>DICIEMBRE</t>
    </r>
  </si>
  <si>
    <t>DIC</t>
  </si>
  <si>
    <t>NOV</t>
  </si>
  <si>
    <t>OCT</t>
  </si>
  <si>
    <t>SEPT</t>
  </si>
  <si>
    <t>AGOSTO</t>
  </si>
  <si>
    <t xml:space="preserve">JULIO   </t>
  </si>
  <si>
    <t>META 2022</t>
  </si>
  <si>
    <t>SUPUESTOS</t>
  </si>
  <si>
    <t>MEDIOS DE VERIFICACIÓN</t>
  </si>
  <si>
    <t>UNIDAD DE MEDIDA</t>
  </si>
  <si>
    <t xml:space="preserve">UMBRAL </t>
  </si>
  <si>
    <t xml:space="preserve">FRECUENCIA </t>
  </si>
  <si>
    <t>FÓRMULA</t>
  </si>
  <si>
    <t>FUENTES DE INFORMACIÓN</t>
  </si>
  <si>
    <t>NOMBRE DEL INDICADOR</t>
  </si>
  <si>
    <t>RESUMEN NARRATIVO</t>
  </si>
  <si>
    <t>NIVEL</t>
  </si>
  <si>
    <t>COMP</t>
  </si>
  <si>
    <t>Clave_COMP</t>
  </si>
  <si>
    <t>UP: 018- Instituto Jalisicense de Cancerología</t>
  </si>
  <si>
    <t>Programa Presupuestario: 800 Fortalecimiento y Gestión de los Recursos para la Atención del Paciente con Neoplasias</t>
  </si>
  <si>
    <t>UEG: 00163- Instituto Jalisciense de Cancerología</t>
  </si>
  <si>
    <t xml:space="preserve">Equidad de oportunidades </t>
  </si>
  <si>
    <t>Eje:</t>
  </si>
  <si>
    <t xml:space="preserve"> </t>
  </si>
  <si>
    <t xml:space="preserve">FÓRMULA </t>
  </si>
  <si>
    <t>FRECUENCIA</t>
  </si>
  <si>
    <t>UMBRAL</t>
  </si>
  <si>
    <t>JULIO</t>
  </si>
  <si>
    <r>
      <rPr>
        <sz val="9"/>
        <color theme="0" tint="-4.9989318521683403E-2"/>
        <rFont val="Arial Narrow"/>
        <family val="2"/>
      </rPr>
      <t xml:space="preserve">AVANCE OBTENIDO </t>
    </r>
    <r>
      <rPr>
        <b/>
        <sz val="9"/>
        <color theme="0" tint="-4.9989318521683403E-2"/>
        <rFont val="Arial Narrow"/>
        <family val="2"/>
      </rPr>
      <t>A DICIEMBRE</t>
    </r>
  </si>
  <si>
    <r>
      <rPr>
        <sz val="9"/>
        <color theme="0" tint="-4.9989318521683403E-2"/>
        <rFont val="Arial Narrow"/>
        <family val="2"/>
      </rPr>
      <t xml:space="preserve">META </t>
    </r>
    <r>
      <rPr>
        <b/>
        <sz val="9"/>
        <color theme="0" tint="-4.9989318521683403E-2"/>
        <rFont val="Arial Narrow"/>
        <family val="2"/>
      </rPr>
      <t>A DICIEMBRE</t>
    </r>
  </si>
  <si>
    <t>% OBTENIDO A JULIO</t>
  </si>
  <si>
    <t xml:space="preserve">Responsable </t>
  </si>
  <si>
    <t>CONEVAL. Estimaciones con base en el MCS-ENIGH 2008,2010,2012, 2014, el MEC del MCS-ENIGH 2016, 2018 y ENIGH 2020.</t>
  </si>
  <si>
    <t>(Población vulnerable por carencias sociales con respecto al total de la población (Realizado)/ Población vulnerable por carencias sociales con respecto al total de la población (Programado))*100</t>
  </si>
  <si>
    <t>Anual</t>
  </si>
  <si>
    <t>En el Sistema de Monitoreo de Indicadores del Desarrollo de Jalisco (MIDE Jalisco), para
consulta abierta en
https://seplan.app.jalisco.gob.mx/mide</t>
  </si>
  <si>
    <t>Las y los habitantes del estado de Jalisco asumen su compromiso de corresponsabilidad en el procesode desarrollo social y acceso efectivo a sus derechos sociales.</t>
  </si>
  <si>
    <t>Cobertura de población con seguro público de salud</t>
  </si>
  <si>
    <t>Dirección de Información
Estadística y Cobertura de
Aseguramiento/ Dirección General
de Planeación y Evaluación
Sectorial / Secretaría de Salud,
Gobierno de Jalisco, Datos
preliminares a diciembre de 2019.</t>
  </si>
  <si>
    <t>(Porcentaje de la población total residente del estado que cuenta con un seguro público de salud vigente (Realizado)/Porcentaje de la población total residente del estado que cuenta con un seguro público de salud vigente (Programado))*100</t>
  </si>
  <si>
    <t xml:space="preserve">Las y los jaliscienses son consientes de la importancia desu participación y corresponsabilidad en la protección y mejoramiento de su salud, adquiriendo su compromiso para el bien común y la salud globnal. </t>
  </si>
  <si>
    <t>A1- Atención especializada para el diagnóstico de neoplasias</t>
  </si>
  <si>
    <t>01- Total de atenciones diagnósticas de neoplasias realizadas al paciente en el Instituto.</t>
  </si>
  <si>
    <t>Sistema Informático
SIHO.Bitacoras de Productividad y
hojas de productividad Hoja de
Informe diario de Enfermería de
Displasias, Hoja de Informe diario
de Quirófano, Bitácora de
Ecosonogramas Informes de
Ecosonogramas</t>
  </si>
  <si>
    <t>(Total Consultas Subsecuentes +Total Consultas de Primera vez +Total Procedimientos diagnósticos colposcopicos+Total de Endoscopias+total de estudios de mastografias+total de estudios de ecosonogramas mamarios (Realizado)/Total Consultas Subsecuentes +Total Consultas de Primera vez +Total Procedimientos diagnósticos colposcopicos+Total de
Endoscopias+total de estudios de mastografias+total de estudios de ecosonogramas mamarios (Programado))*100</t>
  </si>
  <si>
    <t>Mensual</t>
  </si>
  <si>
    <t>Consulta</t>
  </si>
  <si>
    <t>Total Consultas Subsecuentes +Total
Consultas de Primera vez +Total Procedimientos
diagnosticos colposcopicos+Total de
Endoscopias+total de estudios de
mastografias+total de estudios de
ecosonogramas mamarios</t>
  </si>
  <si>
    <t>Paciente que requiere y acude al Instituto a
recibir atención medica</t>
  </si>
  <si>
    <t>01- Atencion especializada para el Diagnostico de Neoplasias</t>
  </si>
  <si>
    <t>01-01 Atención al paciente en la consulta de primera
vez para el diagnóstico de neoplasias</t>
  </si>
  <si>
    <t xml:space="preserve">01-01 Total consulta de primera vez otorgadas a los pacientes con neoplasias en el instituto </t>
  </si>
  <si>
    <t>Sistema Informatico SIHO/ Hojas de productividad de Consulta Externa</t>
  </si>
  <si>
    <t>(Consultas de Primera vez otorgadas (Realizado)/Consultas de Primera vez otorgadas (Programado))*100</t>
  </si>
  <si>
    <t>Sistema Informático SIHO.</t>
  </si>
  <si>
    <t>Que el paciente solicite y acuda a atención medica del Instituto</t>
  </si>
  <si>
    <t>01-02 Otorgamiento de consulta externa especializada
subsecuente a los pacientes con el objetivo de
diagnosticar tratar y vigilancia de las neoplasias</t>
  </si>
  <si>
    <t>01-02 Total Consulta Subsecuente otorgada a los pacientes con neoplasias en el Instituto</t>
  </si>
  <si>
    <t>(Total Consultas Subsecuentes Otorgadas en el periodo (Realizado)/Total Consultas Subsecuentes Otorgadas en el periodo (Programado))*100</t>
  </si>
  <si>
    <t>01-03 Aplicación de procedimientos diagnósticos
mediante colposcopias para el tratamiento de neoplasias</t>
  </si>
  <si>
    <t>01-03Total de Procedimientos Diagnosticos realizados mediante
Colposcopìas en el Instituto</t>
  </si>
  <si>
    <t>Sistema Informatico SIHO. Hoja de Informe diario de Enfermeria  de Displasias.</t>
  </si>
  <si>
    <t>(Colposcopias diagnósticas realizadas (Realizado)/ Colposcopias diagnósticas realizadas (Programado)) * 100</t>
  </si>
  <si>
    <t>Tratamiento</t>
  </si>
  <si>
    <t>Que el paciente requiera atención y acuda a atención en clínica de
displasias para el tratamiento de neoplasias</t>
  </si>
  <si>
    <t>Dr. Pedro Chávez/ Ginecología</t>
  </si>
  <si>
    <t>01-04 Apoyo diagnostico mediante procedimientos de
endoscopias para el abordaje de neoplasias</t>
  </si>
  <si>
    <t>01-04 Total de procedimientos Endoscopicos realizados a los pacientes con neoplasias en el Instituto</t>
  </si>
  <si>
    <t>(Total de Endoscopias realizadas en el periodo (Realizado)/Total de Endoscopias realizadas en el periodo (Programado))*100</t>
  </si>
  <si>
    <t>Hoja de Informe diario de Endoscopias</t>
  </si>
  <si>
    <t>Que el paciente requiera y acepte realizarse los procedimientos endoscópicos como parate del tratamientop integral de las neoplasias.</t>
  </si>
  <si>
    <t>Dr. Rolando Vázquez/ Gastrointestinal</t>
  </si>
  <si>
    <t>01-05 Realización de estudios diagnósticos mediante
mastografías a los pacientes con sospecha de neoplasias</t>
  </si>
  <si>
    <t xml:space="preserve">01-05 Total de Estudios de Mastografías realizados a los pacientes con neoplasias en el Instituto </t>
  </si>
  <si>
    <t>(Total de mastografías realizadas en el periodo (Realizado)/ Total de mastografías realizadas en el periodo (Programado))*100</t>
  </si>
  <si>
    <t>Estudio</t>
  </si>
  <si>
    <t>Bitácora de Mamografías/ Informes de Mamografías</t>
  </si>
  <si>
    <t xml:space="preserve">Que el paciente cumpla con los criterios para la mastografía y acuda a realizarsela al Instituto.
</t>
  </si>
  <si>
    <t>01-06 Realización de estudios diagnósticos mediante
ecosonogramas mamarios a los pacientes con sospecha de neoplasias</t>
  </si>
  <si>
    <t xml:space="preserve">01-06 Total de Estudios de Ecosonogramas mamarios realizados a los pacientes con neoplasias en el Instituto </t>
  </si>
  <si>
    <t>(Total de Ecosonogramas realizados en el periodo (Realizado) /Total de Ecosonogramas realizados en el periodo (Programado)) *100</t>
  </si>
  <si>
    <t>Bitácora de Ecosonogramas Informes de
Ecosonogramas</t>
  </si>
  <si>
    <t>Que el paciente requiera y acuda al servicio de mastografías a realizarsela al Instituto.</t>
  </si>
  <si>
    <t>01-07 Realización de estudios diagnósticos de laboratorio, Rx, Imagenología, Linfogamagrafia, Patología, PET) como parte del diagnóstico y tratamiento de las neoplasias.</t>
  </si>
  <si>
    <t>01-07 Total de Estudios Diagnósticos realizados a los pacientes con neoplasias en el Instituto</t>
  </si>
  <si>
    <t>(Estudios Diagnósticos (Realizado)/ Estudios Diagnósticos
(Programado))*100</t>
  </si>
  <si>
    <t xml:space="preserve">Facturas y reportes de servicios subrogados </t>
  </si>
  <si>
    <t>Que el paciente requiera el diagnóstico y/o abordaje de neoplasias mediante estudios deiagnósticos de laboratorio, Rx, Imagenología, Linfogamagrafia, Patología, PET y acuda al Instituto</t>
  </si>
  <si>
    <t>01-08 Realización de estudios diagnósticos mediante Citoscopias a los pacientes con sospecha de neoplasias</t>
  </si>
  <si>
    <t>01-08 Total de Cistoscopias Diagnosticas realizadas a los pacientes con sospecha de neoplasias en el Instituto</t>
  </si>
  <si>
    <t>(Cistoscopias Diagnosticas (Realizado)/Cistoscopias Diagnosticas (Programado))*100</t>
  </si>
  <si>
    <t xml:space="preserve">Atención </t>
  </si>
  <si>
    <t>Hoja de Informe diario de Urología.</t>
  </si>
  <si>
    <t>Que el paciente requiera el abordaje mediante citoscopias y acuda a realizarse el
estudio al Instituto.</t>
  </si>
  <si>
    <t>Dr. Gustavo/ Urologo</t>
  </si>
  <si>
    <t xml:space="preserve">02 Tratamiento Integral del Paciente con Neoplasias </t>
  </si>
  <si>
    <t>A2- Tratamiento integral y especializadootorgado al paciente con neoplasias</t>
  </si>
  <si>
    <t>02 Total de tratamientos integrales otorgados a los pacientes con neoplasias en el Instituto</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</si>
  <si>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t>
  </si>
  <si>
    <t>(Total de Cirugías realizadas +Total egresos+Total aplicaciones de quimioterapia+Total de tratamientos radiantes+Conos cervicales+atencion en admisión continua+procedimeintos
en clínica de catéter, procedimientos en clínica de heridas y estomas (Realizado) / Total de Cirugías realizadas+Total egresos+Total aplicaciones de quimioterapia+Total de tratamientos
radiantes+Conos cervicales+atencion
en admisión continua+procedimeintos
en clínica de catéter, procedimientos en
clínica de heridas y estomas
(Programado))*100</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</si>
  <si>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 Pagina web de la Institución</t>
  </si>
  <si>
    <t>Se cuenta con los medios necesarios para el
tratamiento de los pacientes con neoplasias que
lo requieran</t>
  </si>
  <si>
    <t>A2-01 Tratamiento mediante cirugías realizadas a pacientes como parte del tratamiento de neoplasias</t>
  </si>
  <si>
    <t>02-01 Total de Cirugias realizadas a los pacientes con neoplasias como parte del tratamiento integral en el Instituto.</t>
  </si>
  <si>
    <t>Hoja de Informe de programación
quirúrgica. Sistema Informático
SIHO.</t>
  </si>
  <si>
    <t>(Total de Cirugías realizadas en el
periodo (Realizado)/Total de Cirugías
realizadas en el periodo
(Programado))*100</t>
  </si>
  <si>
    <t>Cirugía</t>
  </si>
  <si>
    <t>Hoja de Informe de programación quirúrgica.
Sistema Informático SIHO.</t>
  </si>
  <si>
    <t>Que el paciente acuda y requiera tratamiento integral con cirugía</t>
  </si>
  <si>
    <t>A2-02 Egresos Hospitalarios reportados en las áreas de
hospitalización como parte de la atención integral del paciente con neoplasias</t>
  </si>
  <si>
    <t>02-02 Total de Egresos Hospitalarios  de pacientes con neoplasias en el Instituto</t>
  </si>
  <si>
    <t>Hoja de informe de Programación quirúrgica / Sistema Informatico SIHO.</t>
  </si>
  <si>
    <t>(Total de Egresos Hospitalarios
reportados en el periodo
(Realizado)/Total de Egresos
Hospitalarios reportados en el periodo
(Programado))*100</t>
  </si>
  <si>
    <t>Egreso hospitalario</t>
  </si>
  <si>
    <t>Sistema Informático SIHO/ Bitácora de Ingresos y Egresos de Hospitalización piso 1 y 2</t>
  </si>
  <si>
    <t>Que el paciente requiera atención
hospitalaria como parte de su atención médica para el abordaje de las neoplasias</t>
  </si>
  <si>
    <t>A2-03 Tratamientos radiantes otorgados al paciente como parte del tratamiento integral de las neoplasias</t>
  </si>
  <si>
    <r>
      <t xml:space="preserve">02-03 Total de Tratamientos </t>
    </r>
    <r>
      <rPr>
        <sz val="9"/>
        <rFont val="Arial Narrow"/>
        <family val="2"/>
      </rPr>
      <t xml:space="preserve">  radiantes otorgados a los pacientes con neoplasias como parte del tratamiento integral en el Instituto</t>
    </r>
  </si>
  <si>
    <t>(Total de Tratamientos otorgados al
paciente mediante radiación en el
periodo (Realizado)/Total de
Tratamientos otorgados al paciente
mediante radiación en el periodo
(Programado))*100</t>
  </si>
  <si>
    <t xml:space="preserve">Tratamiento </t>
  </si>
  <si>
    <t>Bitácora productividad de Física Medica</t>
  </si>
  <si>
    <t>Que el paciente requiera y acuda a su tratamiento radiante al Instituto</t>
  </si>
  <si>
    <t>A2-04 Aplicaciones de medicamentos antineoplásicos otorgados al paciente durante su tratamiento</t>
  </si>
  <si>
    <t>02-04 Total de Aplicaciones con quimioterapia otorgados a los pacientes con neoplasias en el Instituto</t>
  </si>
  <si>
    <t>(Total de Aplicaciones de
medicamentos antineoplásicos
otorgados en el periodo.
(Realizado)/Total de Aplicaciones de
medicamentos antineoplásicos
otorgados en el periodo.
(Programado))*100</t>
  </si>
  <si>
    <t>Aplicación</t>
  </si>
  <si>
    <t>Hoja de Informe diario de Aplicación de
Quimioterapia.</t>
  </si>
  <si>
    <t>Que el paciente requiera y acuda a su tratamiento</t>
  </si>
  <si>
    <t>A2-05 Aplicación de procedimientos endoscópicos
(conos), como parte del tratamiento de las neoplasias</t>
  </si>
  <si>
    <t>02-05 Total de conos cervicales mediante colpocopias realizadas a los pacientes con neoplasias en el Instituto</t>
  </si>
  <si>
    <t>(Conos cervicales mediante
colposcopías realizados en el periodo
(Realizado)/Conos cervicales mediante
colposcopías realizados en el periodo
(Programado))*100</t>
  </si>
  <si>
    <t>Sistema informativo SIHO/ Bitácora de Displasias</t>
  </si>
  <si>
    <t>Que el paciente requiera y acuda a su tratamiento endoscópico como parte del tratamiento integral de lasneoplasias.</t>
  </si>
  <si>
    <t>A2-06 Atención médica otorgada al paciente en estado crítico en el servicio de admisión continua</t>
  </si>
  <si>
    <t>02-06 Total de Atenciones en Admision Continua al paciente critico con neoplasias en el Instituto</t>
  </si>
  <si>
    <t xml:space="preserve">Hoja de actividad de admision continua / Sistema Informatico SIHO </t>
  </si>
  <si>
    <t>(Atención medica prioritaria
(Realizado)/Atención medica prioritaria
(Programado))*100</t>
  </si>
  <si>
    <t>Hoja de actividad de admisión continua /Sistema Informático SIHO</t>
  </si>
  <si>
    <t>Que el paciente requiera y acuda a atención médica prioritaria del Instituto</t>
  </si>
  <si>
    <t>A2-07 Atención integrañ al paciente con neoplasias,mediante la intervención de la clínica de cateter delInstituto</t>
  </si>
  <si>
    <t>02-07 Total Intervenciones en Clinica de Cateter realizadas a los pacientes con neoplasias en el Instituto</t>
  </si>
  <si>
    <t>Bitacora productividad de Clinica de cateter</t>
  </si>
  <si>
    <t>(Colocación de cateter (Realizado)/Colocación de cateter
(Programado))*100</t>
  </si>
  <si>
    <t>Bitácora productividad de Clínica de catéter</t>
  </si>
  <si>
    <t>Que el paciente con neoplasia requiera y acuda a la colocación y cuidado del Cateter en el Instituto.</t>
  </si>
  <si>
    <t>A2-08 Intervenciones al paciente con neoplasias en la clínica de heridas y estomas</t>
  </si>
  <si>
    <t>02-08 Total Intervenciones en Clinica de Heridas y Estomas realizadas a los pacientes con neoplasias en el Instituto</t>
  </si>
  <si>
    <t xml:space="preserve">Bitacora productividad  de Clinica de heridas y estomas </t>
  </si>
  <si>
    <t>(Curación de heridas y estomas (Realizado)/Curación de heridas y
estomas (Programado))*100</t>
  </si>
  <si>
    <t>Bitácora productividad de Clínica de heridas y estomas</t>
  </si>
  <si>
    <t>Que el paciente acuda a curaciones a clínica de heridas y estomas</t>
  </si>
  <si>
    <t>A2-09 Aplicación de tratamiento radiante con Braquiterapia como parte del tratamiento de las neoplasias</t>
  </si>
  <si>
    <t>02-09 Total de tratamientos otorgados mediante Braquiterapia a los pacientes con neoplasias</t>
  </si>
  <si>
    <t xml:space="preserve">Bitacora productividad de Radioterapia. /SIHO. </t>
  </si>
  <si>
    <t>(Tratamiento con braquiterapia (Realizado)/Tratamiento con
braquiterapia (Programado))*100</t>
  </si>
  <si>
    <t>Bitácora productividad de Radioterapia. /SIHO.</t>
  </si>
  <si>
    <t>Que el paciente con neoplasias requiere tratamiento mediante braquiterapia y acuda al Instituto</t>
  </si>
  <si>
    <t>A2-10 Aplicación de tratamiento con radio intervencionismo como parte del tratamiento a los pacientes con neoplasias</t>
  </si>
  <si>
    <t>02-10 Total de tratamientos otorgados mediante radio intervencionismo a los pacientes con neoplasias en el Instituto</t>
  </si>
  <si>
    <t>Bitácora productividad /SIHO.</t>
  </si>
  <si>
    <t>(Tratamientos con radiointervencionismo (Realizado)/Tratamientos con
radiointervencionismo Programado))*100</t>
  </si>
  <si>
    <t>Bitácora productividad radiointervencionismo / SIHO.</t>
  </si>
  <si>
    <t>Que el paciente requiera y acuda a su tratamiento mediante radiointervencionismo</t>
  </si>
  <si>
    <t>A2-11 Aplicación de tratamiento con cistoscopias como
parte del tratamiento de las neoplasias</t>
  </si>
  <si>
    <t>02-11 Total de Citoscopias de Tratamiento realizadas a los pacientes con neoplasias en el Instituto</t>
  </si>
  <si>
    <t>(Tratamientos con Citoscopia (Realizado)/Tratamientos con
Citoscopia (Programado))*100</t>
  </si>
  <si>
    <t>Que el paciente requiera y acuda a su tratamiento mediante citoscopia</t>
  </si>
  <si>
    <t>03 Rehabilitación otorgada a pacientes con neoplasias.</t>
  </si>
  <si>
    <t>03 Rehabilitación otorgada a pacientes con
neoplasias</t>
  </si>
  <si>
    <t>03 Total de rehabilitaciones otorgadas a pacientes con neoplasias.</t>
  </si>
  <si>
    <t>Sistema Informático SIHO.Hoja de
Informe de Clínica del Dolor.
Bitácora de cuidados paliativos</t>
  </si>
  <si>
    <t>(Total consulta de clínica del
dolor+Total manejo del dolor en
hospitalizacion+Total intervenciones de
psicología en hospitalizacion+total de
consultas de soporte +total de visitas
domiciliarias (Realizado)/Total consulta
de clínica del dolor+Total manejo del
dolor en hospitalizacion+Total
intervenciones de psicología en
hospitalizacion+total de consultas de
soporte +total de visitas domiciliarias
(Programado))*100</t>
  </si>
  <si>
    <t>Sistema Informático SIHO.Hoja de Informe de
Clínica del Dolor. Bitácora de cuidados
paliativos. Pagina web de la Institución</t>
  </si>
  <si>
    <t>Se cuenta con los medios necesarios para la
rehabilitación de los pacientes con neoplasias
que lo requieran</t>
  </si>
  <si>
    <t>A3-01 Consultas otorgadas en clínica del dolor</t>
  </si>
  <si>
    <t>03-01 Total pacientes con neoplasias atendidos en Consulta de clínica del dolor del Instituto</t>
  </si>
  <si>
    <t>Sistema Informático SIHO. Hoja de
Informe de Clínica del Dolor.</t>
  </si>
  <si>
    <t>(Total de Consultas otorgadas en el
periodo (Realizado)/Total de Consultas
otorgadas en el periodo
(Programado))*100</t>
  </si>
  <si>
    <t>Sistema Informático SIHO. Hoja de Informe de Clínica del Dolor.</t>
  </si>
  <si>
    <t>Que el paciente requiera y acuda al Instituto para el manejo del mismo.</t>
  </si>
  <si>
    <t>A3-02 Manejo del paciente con dolor en el área de hospitalización.</t>
  </si>
  <si>
    <t>03-02 Total de pacientes con neoplasias atendidos para el cuidado y manejo del dolor en hospitalización del Instituto.</t>
  </si>
  <si>
    <t>(Total de paciente hospitalizados con
Manejo del dolor en el periodo
(Realizado)/Total de paciente
hospitalizados con Manejo del dolor en
el periodo (Programado))*100</t>
  </si>
  <si>
    <t>Paciente</t>
  </si>
  <si>
    <t>Que el paciente tenga dolor y acuda al Instituto para su abordaje en hospitalización.</t>
  </si>
  <si>
    <t>A3-03 Atención integral del paciente mediante el abordaje nutricio del paciente hospitalizado.</t>
  </si>
  <si>
    <t>03-03 Total de atenciones nutricias otorgadas a los pacientes con neoplasias en hospitalización</t>
  </si>
  <si>
    <t>(Atenciones nutricias al paciente
hospitalizado (Realizado)/Atenciones
nutricias al paciente hospitalizado
(Programado))*100</t>
  </si>
  <si>
    <t>Sistema Informático SIHO. Hoja de Informe de Nutrición.</t>
  </si>
  <si>
    <t>Que el paciente seencuentre hospitalizado requierea abordaje nutricional comoparte de su tratamiento</t>
  </si>
  <si>
    <t>A3-04 Intervenciones de Psicología Oncológica al paciente con neoplasias en el servicio de hospitalización</t>
  </si>
  <si>
    <t>03-04 Total de Intervenciones realizadas en hospitalización por Psicología Oncológica al paciente con neoplasias</t>
  </si>
  <si>
    <t>Sistema Informático SIHO. Informe
de Productividad de Psicología.</t>
  </si>
  <si>
    <t>(Total de intervenciones de Psicología
Oncológica en hospitalización en el
periodo (Realizado)/Total de
intervenciones de Psicología
Oncológica en hospitalización en el
periodo (Programado))*100</t>
  </si>
  <si>
    <t>Intervención</t>
  </si>
  <si>
    <t>Sistema Informático SIHO. Informe de Productividad de Psicología.</t>
  </si>
  <si>
    <t>Que el paciente requiera atención psicológica y se encuentre hospitalizado en el Instituto</t>
  </si>
  <si>
    <t>A3-05 Intervenciones de Psicología Oncológica al cuidador primario del paciente con neoplasias hospitalizado en el Instituto.</t>
  </si>
  <si>
    <t>03-05 Total de Intervenciones realizadas en hospitalizacion por Psicología Oncológica al
cuidador primario</t>
  </si>
  <si>
    <t>(Atenciones Psicológicas al cuidador
primario en hospitalización
(Realizado)/Atenciones Psicológicas al
cuidador primario en hospitalización
(Programado))*100</t>
  </si>
  <si>
    <t>Que el cuidador primario del paciente con neoplasias, requiera y acepte intervención psicológica para el manejo del duelo.</t>
  </si>
  <si>
    <t>A3-06 Otorgar atención médica integral al paciente con neoplasias mediante Consultas de soporte,psicología, dermatología, urología, genética,etc.</t>
  </si>
  <si>
    <t>03-06 Total de atenciones realizadas mediante consultas de soporte al paciente con neoplasias en el Instituto</t>
  </si>
  <si>
    <t>(Consultas d soporte otorgadas
(Realizado)/Consultas d soporte
otorgadas (Programado))*100</t>
  </si>
  <si>
    <t>Sistema Informático SIHO/ Hojas de productividad de Consulta Externa</t>
  </si>
  <si>
    <t>Que el paciente con neoplasias requiera de la atención integral de otras especialidades como parte de su atención en el Instituto.</t>
  </si>
  <si>
    <t>A3-07 Atencion multidisciplinaria al paciente con neoplasias mediante el manejo, cuidado del dolor y visitas domiciliarias del equipo de cuidados paliativos</t>
  </si>
  <si>
    <t>03-07 Total de rehabilitaciones otorgadas de forma integral y especializada mediante visitas diomiciliarias paliativas a los pacientes con neoplasias</t>
  </si>
  <si>
    <t>Bitácora de cuidados paliativos
sistema Informático SIHO</t>
  </si>
  <si>
    <t>(Visitas Paliativos (Realizado)/Visitas
Paliativos (Programado))*100</t>
  </si>
  <si>
    <t>Visita</t>
  </si>
  <si>
    <t>Bitácora de cuidados paliativos sistema Informático SIHO</t>
  </si>
  <si>
    <t>Que el paciente cumpla con los criterios de ingreso al programa de paliativos y acepte las visitas domiciliarias del Programa de Cuidados Paliativos del Instituto</t>
  </si>
  <si>
    <t>A3-08 Estudios Socioeconómicos realizados para la identificación de redes de apoyo.</t>
  </si>
  <si>
    <t>03-08 Total Estudios Socioeconómicos realizados a los pacientes con neoplasias del Instituto.</t>
  </si>
  <si>
    <t>(Estudios Socioeconomicos realizados (Realizado)/Estudios Socioeconomicos realizados (Programado))*100</t>
  </si>
  <si>
    <t xml:space="preserve">Estudio </t>
  </si>
  <si>
    <t>Bitácora de E.S Trabajo Social</t>
  </si>
  <si>
    <t>Que el paciente requiera atención médica para el diagnóstico, tratamiento de las neoplasias y requiera el apoyo institucional para el acceso a las mismas mediante la valoración socioeconómica.</t>
  </si>
  <si>
    <t>A3-09 Atención integral al paciente con cáncer en Trabajo Social</t>
  </si>
  <si>
    <t>03-09 Total Atenciones Institucionales realizadas por Trabajo Social a los pacientes con Neoplasias del Instituto</t>
  </si>
  <si>
    <t>(Atención Institucional por trabajo social
(Realizado)/Atención Institucional por
trabajo social (Programado))*100</t>
  </si>
  <si>
    <t>Bitácora de Trabajo Social/ Sistema informático SIHO</t>
  </si>
  <si>
    <t>Que el paciente con neoplasias requiera atención médica yrequiera de apoyo institucional</t>
  </si>
  <si>
    <t>04-Reconstruccion mamaria realizada para
mejorar la calidad de vida de los pacientes
con cáncer de mama</t>
  </si>
  <si>
    <t>A4-Reconstruccion mamaria realizada, para mejorar la calidad de vida de los pacientes con cancer de mama</t>
  </si>
  <si>
    <t xml:space="preserve">04 Total de Reconstruccion mamaria realizada para mejorar la calidad de vida de los pacientes con cancer de mama </t>
  </si>
  <si>
    <t>Bitacoras de Quirofano sistema SIHO</t>
  </si>
  <si>
    <t>(Intervenciones para reconstrucción mamaria (Realizado)/ Intervenciones para reconstrucción mamaria (Programado)) *100</t>
  </si>
  <si>
    <t>Bitacoras de Quirofano / Sistema SIHO</t>
  </si>
  <si>
    <t>Que el paciente con cáncer de mama sea candidato para la reconstrucción mamaria</t>
  </si>
  <si>
    <t xml:space="preserve">04 Reconstruccion mamaria realizada para mejorarla calidad de vida de los pacientes con cancer de mama </t>
  </si>
  <si>
    <t xml:space="preserve">Actividad </t>
  </si>
  <si>
    <t>A6-01 Intervención quirúrgica para la reconstrucciones
mamarias a los pacientes con cáncer de mama</t>
  </si>
  <si>
    <t>04-01 Total de Intervenciones quirúrgicas realizadas para reconstrucción mamaria de los pacientes con neoplasias del Instituto</t>
  </si>
  <si>
    <t>(Intervenciones quirúrgicas para la Re
construcción mamaria
(Realizado)/Intervenciones quirúrgicas
para la Re construcción mamaria
(Programado))*100</t>
  </si>
  <si>
    <t>Que el paciente cumpla los criterios para la reconstrucción mamaria y acepte realizarse la reconstrucción</t>
  </si>
  <si>
    <t>A6-02 Atención en Hospitalización para la Reconstrucción mamaria a pacientes con cáncer de mama</t>
  </si>
  <si>
    <t>04-02 Total de Egresos Hospitalarios realizados de pacientes en proceso de Reconstruccion mamaria en el Instituto</t>
  </si>
  <si>
    <t>(Atención hospitalaria (Realizado) / Atención hospitalaria (Programado))*100</t>
  </si>
  <si>
    <t>Bitácora de ingresos y egresos de Hospitalización. Sistema Informático SIHO</t>
  </si>
  <si>
    <t>Que el paciente sea candidato y acepte la reconstrucción mamaria</t>
  </si>
  <si>
    <t>A6-03 otorgamiento de consulta externa especializada a los pacientes con cáncer de mama con el objetivo de tratar y dar vigilancia a la Re construcción mamaria.</t>
  </si>
  <si>
    <t>04-03 Total Consulta Externa Especializada otorgada para la Re construcción mamaria del paciente con neoplasias en el Instituto</t>
  </si>
  <si>
    <t>(Consultas para la Re construcción
mamaria (Realizado)/Consultas para la
Re construcción mamaria
(Programado))*100</t>
  </si>
  <si>
    <t>Hoja de productividad diaria de cirugía reconstructiva. Sistema de información SIHO</t>
  </si>
  <si>
    <t xml:space="preserve">Que el paciente cumpla y acepte los criterios para la reconstrucción mamaria </t>
  </si>
  <si>
    <t xml:space="preserve">A5-Infraestructura realizada para el Nuevo edificio del Instituto </t>
  </si>
  <si>
    <t xml:space="preserve">Total de Infraestructura para la continuidad a la construccion del Nuevo edificio </t>
  </si>
  <si>
    <t xml:space="preserve">Semestral </t>
  </si>
  <si>
    <t>Edificio</t>
  </si>
  <si>
    <t>A5-Infraestructura realizada paradar continuidad a la construccion del  Nuevo edificio</t>
  </si>
  <si>
    <t xml:space="preserve">05-01 Total de Infraestructura realizada para la construccion de Consultorios </t>
  </si>
  <si>
    <t>Cuatrimestral</t>
  </si>
  <si>
    <t>Obra</t>
  </si>
  <si>
    <t>05-02 Total de Pavimentacion e iluminacion realizada al Nuevo Edificio</t>
  </si>
  <si>
    <t>Pavimentación</t>
  </si>
  <si>
    <t xml:space="preserve">05-03 Total de infraestructura realizada para la construccion de Admision Continua. </t>
  </si>
  <si>
    <t>Construcción</t>
  </si>
  <si>
    <t xml:space="preserve">JUN  </t>
  </si>
  <si>
    <t xml:space="preserve">MAY </t>
  </si>
  <si>
    <t xml:space="preserve">ABR </t>
  </si>
  <si>
    <t xml:space="preserve">MAR </t>
  </si>
  <si>
    <t xml:space="preserve">FEB </t>
  </si>
  <si>
    <t xml:space="preserve">ENE </t>
  </si>
  <si>
    <t>META INSTITUCIONAL</t>
  </si>
  <si>
    <t xml:space="preserve">META INSTITUCIONAL </t>
  </si>
  <si>
    <t xml:space="preserve">ENE  </t>
  </si>
  <si>
    <t>MAY</t>
  </si>
  <si>
    <t>EJERCICIO FISCAL 2022</t>
  </si>
  <si>
    <t>Programa Presupuestario: 801 Atención integral y especializada a toda la población que presente Neoplasias</t>
  </si>
  <si>
    <t xml:space="preserve">Bitácora de cuidados paliativos
sistema Informático SIHO. Bitacora de E.S Trabajo Social </t>
  </si>
  <si>
    <t>Sistema Informatico SIHO. Hoja de Informe diario de Enfermeria  de Displasias. Bitácora de mastografías</t>
  </si>
  <si>
    <t>Sistema Informatico SIHO. Hoja de Informe diario de Enfermeria  de Displasias. Bitácora de ecosonogramas</t>
  </si>
  <si>
    <t>Sistema Informatico SIHO. Hoja de Informe diario de Enfermeria  de Displasias. Facturas y reportes de servicios subrogados</t>
  </si>
  <si>
    <t>Sistema Informatico SIHO. Hoja de Informe diario de Enfermeria  de Displasias. Bitácora de quirófano</t>
  </si>
  <si>
    <t xml:space="preserve">Hoja de informe de programación quirúrgica. Sistema informático SIHO. Bitacora productividad  de Fisica Medica </t>
  </si>
  <si>
    <t>Hoja de informe de Programación quirúrgica / Sistema Informatico SIHO Hoja de Informe diario de Aplicación de Quimioterapia.</t>
  </si>
  <si>
    <t>Hoja de informe de Programación quirúrgica / Sistema Informatico SIHO. (Bitacora de Displasias)</t>
  </si>
  <si>
    <t>F2-03 Licitaciones sin concurrencia del Comité de Adquisiciones.</t>
  </si>
  <si>
    <t>F2-04 Licitaciones con concurrencia del Comité de Adquisiciones.</t>
  </si>
  <si>
    <t>ND</t>
  </si>
  <si>
    <t>Porcentaje de la población vulnerable por carencias sociales</t>
  </si>
  <si>
    <t>Eje: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</si>
</sst>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6"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rgb="FF000000"/>
      <name val="Calibri"/>
      <family val="2"/>
    </font>
    <font>
      <sz val="10"/>
      <name val="Arial"/>
      <family val="2"/>
      <charset val="1"/>
    </font>
    <font>
      <b/>
      <sz val="9"/>
      <name val="Arial"/>
      <family val="2"/>
      <charset val="1"/>
    </font>
    <font>
      <b/>
      <sz val="10"/>
      <name val="Arial"/>
      <family val="2"/>
      <charset val="1"/>
    </font>
    <font>
      <b/>
      <sz val="10"/>
      <name val="Arial"/>
      <family val="2"/>
    </font>
    <font>
      <sz val="9"/>
      <name val="Arial Narrow"/>
      <family val="2"/>
    </font>
    <font>
      <b/>
      <sz val="10"/>
      <color rgb="FF993366"/>
      <name val="Arial"/>
      <family val="2"/>
      <charset val="1"/>
    </font>
    <font>
      <sz val="9"/>
      <color theme="1"/>
      <name val="Arial Narrow"/>
      <family val="2"/>
    </font>
    <font>
      <sz val="9"/>
      <name val="Arial"/>
      <family val="2"/>
      <charset val="1"/>
    </font>
    <font>
      <sz val="8"/>
      <name val="Arial"/>
      <family val="2"/>
      <charset val="1"/>
    </font>
    <font>
      <sz val="8"/>
      <color theme="1"/>
      <name val="Calibri"/>
      <family val="2"/>
      <scheme val="minor"/>
    </font>
    <font>
      <sz val="7"/>
      <name val="Arial"/>
      <family val="2"/>
      <charset val="1"/>
    </font>
    <font>
      <b/>
      <sz val="9"/>
      <color theme="1"/>
      <name val="Arial"/>
      <family val="2"/>
      <charset val="1"/>
    </font>
    <font>
      <b/>
      <sz val="9"/>
      <color theme="1"/>
      <name val="Arial"/>
      <family val="2"/>
    </font>
    <font>
      <b/>
      <sz val="10"/>
      <color theme="1"/>
      <name val="Arial"/>
      <family val="2"/>
    </font>
    <font>
      <b/>
      <sz val="9"/>
      <color theme="0"/>
      <name val="Arial Narrow"/>
      <family val="2"/>
    </font>
    <font>
      <b/>
      <sz val="9"/>
      <name val="Arial Narrow"/>
      <family val="2"/>
    </font>
    <font>
      <sz val="9"/>
      <color theme="0" tint="-4.9989318521683403E-2"/>
      <name val="Arial Narrow"/>
      <family val="2"/>
    </font>
    <font>
      <b/>
      <sz val="9"/>
      <color theme="0" tint="-4.9989318521683403E-2"/>
      <name val="Arial Narrow"/>
      <family val="2"/>
    </font>
    <font>
      <b/>
      <sz val="20"/>
      <color theme="1"/>
      <name val="Calibri"/>
      <family val="2"/>
      <scheme val="minor"/>
    </font>
    <font>
      <b/>
      <sz val="10"/>
      <color theme="1"/>
      <name val="Arial Narrow"/>
      <family val="2"/>
    </font>
    <font>
      <b/>
      <sz val="8"/>
      <color theme="1"/>
      <name val="Arial Narrow"/>
      <family val="2"/>
    </font>
    <font>
      <b/>
      <sz val="10"/>
      <name val="Arial Narrow"/>
      <family val="2"/>
    </font>
    <font>
      <b/>
      <sz val="14"/>
      <color theme="1"/>
      <name val="Calibri"/>
      <family val="2"/>
      <scheme val="minor"/>
    </font>
    <font>
      <b/>
      <sz val="12"/>
      <color theme="0"/>
      <name val="Calibri"/>
      <family val="2"/>
      <scheme val="minor"/>
    </font>
    <font>
      <sz val="9"/>
      <color theme="0"/>
      <name val="Arial Narrow"/>
      <family val="2"/>
    </font>
    <font>
      <b/>
      <sz val="9"/>
      <name val="Arial"/>
      <family val="2"/>
    </font>
    <font>
      <sz val="10"/>
      <name val="Arial Narrow"/>
      <family val="2"/>
    </font>
    <font>
      <sz val="8"/>
      <name val="Arial"/>
      <family val="2"/>
    </font>
    <font>
      <b/>
      <sz val="10"/>
      <color rgb="FF006666"/>
      <name val="Arial"/>
      <family val="2"/>
      <charset val="1"/>
    </font>
    <font>
      <b/>
      <sz val="10"/>
      <color theme="1"/>
      <name val="Arial"/>
      <family val="2"/>
      <charset val="1"/>
    </font>
    <font>
      <b/>
      <sz val="10"/>
      <color rgb="FFCC0099"/>
      <name val="Arial"/>
      <family val="2"/>
      <charset val="1"/>
    </font>
    <font>
      <sz val="10"/>
      <color rgb="FFCC0099"/>
      <name val="Arial"/>
      <family val="2"/>
      <charset val="1"/>
    </font>
    <font>
      <sz val="9"/>
      <name val="Arial"/>
      <family val="2"/>
    </font>
    <font>
      <sz val="10"/>
      <name val="Arial"/>
      <family val="2"/>
    </font>
    <font>
      <b/>
      <sz val="8"/>
      <name val="Arial"/>
      <family val="2"/>
    </font>
    <font>
      <b/>
      <sz val="8"/>
      <color theme="1"/>
      <name val="Nutmeg"/>
    </font>
    <font>
      <b/>
      <sz val="9"/>
      <color theme="1"/>
      <name val="Nutmeg"/>
    </font>
    <font>
      <b/>
      <sz val="10"/>
      <color theme="1"/>
      <name val="Nutmeg"/>
    </font>
    <font>
      <b/>
      <sz val="10"/>
      <name val="Nutmeg"/>
    </font>
    <font>
      <b/>
      <sz val="8"/>
      <name val="Nutmeg"/>
    </font>
    <font>
      <b/>
      <sz val="9"/>
      <color theme="1"/>
      <name val="Arial Narrow"/>
      <family val="2"/>
    </font>
  </fonts>
  <fills count="12">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993366"/>
        <bgColor theme="4"/>
      </patternFill>
    </fill>
    <fill>
      <patternFill patternType="solid">
        <fgColor rgb="FF92D050"/>
        <bgColor theme="4"/>
      </patternFill>
    </fill>
    <fill>
      <patternFill patternType="solid">
        <fgColor rgb="FF993366"/>
        <bgColor indexed="64"/>
      </patternFill>
    </fill>
    <fill>
      <patternFill patternType="solid">
        <fgColor rgb="FFC00000"/>
        <bgColor theme="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thin">
        <color indexed="64"/>
      </bottom>
      <diagonal/>
    </border>
  </borders>
  <cellStyleXfs count="2">
    <xf numFmtId="0" fontId="0" fillId="0" borderId="0"/>
    <xf numFmtId="0" fontId="5" fillId="0" borderId="0"/>
  </cellStyleXfs>
  <cellXfs count="156">
    <xf numFmtId="0" fontId="0" fillId="0" borderId="0" xfId="0"/>
    <xf numFmtId="0" fontId="0" fillId="0" borderId="0" xfId="0" applyAlignment="1">
      <alignment wrapText="1"/>
    </xf>
    <xf numFmtId="0" fontId="0" fillId="0" borderId="0" xfId="0" applyAlignment="1">
      <alignment textRotation="90"/>
    </xf>
    <xf numFmtId="0" fontId="3" fillId="0" borderId="0" xfId="0" applyFont="1" applyAlignment="1">
      <alignment horizontal="justify" vertical="top" wrapText="1"/>
    </xf>
    <xf numFmtId="0" fontId="4" fillId="0" borderId="0" xfId="0" applyFont="1" applyAlignment="1">
      <alignment horizontal="justify" vertical="top" wrapText="1"/>
    </xf>
    <xf numFmtId="2"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9" fontId="9" fillId="0" borderId="1" xfId="1" applyNumberFormat="1" applyFont="1" applyBorder="1" applyAlignment="1">
      <alignment horizontal="center" vertical="center" wrapText="1"/>
    </xf>
    <xf numFmtId="1" fontId="10" fillId="0" borderId="1" xfId="1" applyNumberFormat="1" applyFont="1" applyBorder="1" applyAlignment="1">
      <alignment horizontal="center" vertical="center" wrapText="1"/>
    </xf>
    <xf numFmtId="0" fontId="9" fillId="0" borderId="1" xfId="1" applyFont="1" applyBorder="1" applyAlignment="1">
      <alignment vertical="center" wrapText="1"/>
    </xf>
    <xf numFmtId="0" fontId="11" fillId="0" borderId="1" xfId="1" applyFont="1" applyBorder="1" applyAlignment="1">
      <alignment vertical="center" wrapText="1"/>
    </xf>
    <xf numFmtId="0" fontId="12" fillId="0" borderId="1" xfId="1" applyFont="1" applyBorder="1" applyAlignment="1">
      <alignment vertical="center" wrapText="1"/>
    </xf>
    <xf numFmtId="0" fontId="13" fillId="0" borderId="1" xfId="1" applyFont="1" applyBorder="1" applyAlignment="1">
      <alignment horizontal="center" vertical="center" textRotation="90" wrapText="1"/>
    </xf>
    <xf numFmtId="0" fontId="13" fillId="0" borderId="1" xfId="1" applyFont="1" applyBorder="1" applyAlignment="1">
      <alignment vertical="center" textRotation="90" wrapText="1"/>
    </xf>
    <xf numFmtId="0" fontId="6" fillId="0" borderId="1" xfId="1" applyFont="1" applyBorder="1" applyAlignment="1">
      <alignment horizontal="center" vertical="center" textRotation="90" wrapText="1"/>
    </xf>
    <xf numFmtId="0" fontId="13" fillId="0" borderId="1" xfId="1" applyFont="1" applyBorder="1" applyAlignment="1">
      <alignment vertical="center" wrapText="1"/>
    </xf>
    <xf numFmtId="0" fontId="15" fillId="0" borderId="1" xfId="1" applyFont="1" applyBorder="1" applyAlignment="1">
      <alignment vertical="center" wrapText="1"/>
    </xf>
    <xf numFmtId="2"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9" fontId="9" fillId="2" borderId="1" xfId="1" applyNumberFormat="1" applyFont="1" applyFill="1" applyBorder="1" applyAlignment="1">
      <alignment horizontal="center" vertical="center" wrapText="1"/>
    </xf>
    <xf numFmtId="1" fontId="10" fillId="2" borderId="1" xfId="1" applyNumberFormat="1" applyFont="1" applyFill="1" applyBorder="1" applyAlignment="1">
      <alignment horizontal="center" vertical="center" wrapText="1"/>
    </xf>
    <xf numFmtId="0" fontId="9" fillId="2" borderId="1" xfId="1" applyFont="1" applyFill="1" applyBorder="1" applyAlignment="1">
      <alignment vertical="center" wrapText="1"/>
    </xf>
    <xf numFmtId="0" fontId="12" fillId="2" borderId="1" xfId="1" applyFont="1" applyFill="1" applyBorder="1" applyAlignment="1">
      <alignment vertical="center" wrapText="1"/>
    </xf>
    <xf numFmtId="0" fontId="13" fillId="2" borderId="1" xfId="1" applyFont="1" applyFill="1" applyBorder="1" applyAlignment="1">
      <alignment horizontal="center" vertical="center" textRotation="90" wrapText="1"/>
    </xf>
    <xf numFmtId="0" fontId="13" fillId="2" borderId="1" xfId="1" applyFont="1" applyFill="1" applyBorder="1" applyAlignment="1">
      <alignment vertical="center" textRotation="90" wrapText="1"/>
    </xf>
    <xf numFmtId="0" fontId="6" fillId="2" borderId="1" xfId="1" applyFont="1" applyFill="1" applyBorder="1" applyAlignment="1">
      <alignment horizontal="center" vertical="center" textRotation="90" wrapText="1"/>
    </xf>
    <xf numFmtId="2" fontId="17" fillId="0" borderId="1" xfId="1" applyNumberFormat="1" applyFont="1" applyBorder="1" applyAlignment="1">
      <alignment horizontal="center" vertical="center" wrapText="1"/>
    </xf>
    <xf numFmtId="0" fontId="18" fillId="0" borderId="1" xfId="1" applyFont="1" applyBorder="1" applyAlignment="1">
      <alignment horizontal="center" vertical="center" wrapText="1"/>
    </xf>
    <xf numFmtId="4" fontId="11" fillId="0" borderId="1" xfId="1" applyNumberFormat="1" applyFont="1" applyBorder="1" applyAlignment="1">
      <alignment horizontal="left" vertical="center" wrapText="1"/>
    </xf>
    <xf numFmtId="4" fontId="11" fillId="0" borderId="1" xfId="1" applyNumberFormat="1" applyFont="1" applyBorder="1" applyAlignment="1">
      <alignment horizontal="center" vertical="center" wrapText="1"/>
    </xf>
    <xf numFmtId="2" fontId="17" fillId="2" borderId="1" xfId="1" applyNumberFormat="1" applyFont="1" applyFill="1" applyBorder="1" applyAlignment="1">
      <alignment horizontal="center" vertical="center" wrapText="1"/>
    </xf>
    <xf numFmtId="1" fontId="16" fillId="2" borderId="1" xfId="1" applyNumberFormat="1" applyFont="1" applyFill="1" applyBorder="1" applyAlignment="1">
      <alignment horizontal="center" vertical="center" wrapText="1"/>
    </xf>
    <xf numFmtId="0" fontId="11" fillId="2" borderId="1" xfId="1" applyFont="1" applyFill="1" applyBorder="1" applyAlignment="1">
      <alignment vertical="center" wrapText="1"/>
    </xf>
    <xf numFmtId="164" fontId="10" fillId="0" borderId="1" xfId="1" applyNumberFormat="1" applyFont="1" applyBorder="1" applyAlignment="1">
      <alignment horizontal="center" vertical="center" wrapText="1"/>
    </xf>
    <xf numFmtId="0" fontId="2" fillId="0" borderId="0" xfId="0" applyFont="1"/>
    <xf numFmtId="0" fontId="19" fillId="5" borderId="3" xfId="1" applyFont="1" applyFill="1" applyBorder="1" applyAlignment="1">
      <alignment horizontal="center" vertical="center" wrapText="1"/>
    </xf>
    <xf numFmtId="0" fontId="21" fillId="5" borderId="3" xfId="1" applyFont="1" applyFill="1" applyBorder="1" applyAlignment="1">
      <alignment horizontal="center" vertical="center" wrapText="1"/>
    </xf>
    <xf numFmtId="0" fontId="19" fillId="5" borderId="3" xfId="1" applyFont="1" applyFill="1" applyBorder="1" applyAlignment="1">
      <alignment horizontal="center" vertical="center"/>
    </xf>
    <xf numFmtId="0" fontId="19" fillId="5" borderId="2" xfId="1" applyFont="1" applyFill="1" applyBorder="1" applyAlignment="1">
      <alignment horizontal="center" vertical="center" wrapText="1"/>
    </xf>
    <xf numFmtId="1" fontId="22" fillId="7" borderId="2" xfId="1" applyNumberFormat="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5" borderId="2" xfId="1" applyFont="1" applyFill="1" applyBorder="1" applyAlignment="1">
      <alignment horizontal="center" vertical="center" textRotation="90" wrapText="1"/>
    </xf>
    <xf numFmtId="0" fontId="19" fillId="5" borderId="6" xfId="1" applyFont="1" applyFill="1" applyBorder="1" applyAlignment="1">
      <alignment horizontal="center" vertical="center" textRotation="90" wrapText="1"/>
    </xf>
    <xf numFmtId="0" fontId="23" fillId="0" borderId="0" xfId="0" applyFont="1" applyAlignment="1">
      <alignment vertical="center"/>
    </xf>
    <xf numFmtId="0" fontId="24" fillId="0" borderId="0" xfId="0" applyFont="1" applyAlignment="1">
      <alignment vertical="center"/>
    </xf>
    <xf numFmtId="0" fontId="24" fillId="0" borderId="0" xfId="0" applyFont="1"/>
    <xf numFmtId="0" fontId="24" fillId="9" borderId="0" xfId="0" applyFont="1" applyFill="1" applyAlignment="1">
      <alignment vertical="center"/>
    </xf>
    <xf numFmtId="0" fontId="24" fillId="0" borderId="0" xfId="0" applyFont="1" applyAlignment="1">
      <alignment vertical="center" wrapText="1"/>
    </xf>
    <xf numFmtId="0" fontId="26" fillId="0" borderId="0" xfId="0" applyFont="1" applyAlignment="1">
      <alignment vertical="center"/>
    </xf>
    <xf numFmtId="0" fontId="1"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24" fillId="9" borderId="0" xfId="0" applyFont="1" applyFill="1" applyAlignment="1">
      <alignment horizontal="center" vertical="center"/>
    </xf>
    <xf numFmtId="165" fontId="28" fillId="8" borderId="2" xfId="1" applyNumberFormat="1" applyFont="1" applyFill="1" applyBorder="1" applyAlignment="1">
      <alignment horizontal="center" vertical="center" wrapText="1"/>
    </xf>
    <xf numFmtId="0" fontId="28" fillId="8" borderId="2"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29" fillId="5" borderId="2" xfId="1" applyFont="1" applyFill="1" applyBorder="1" applyAlignment="1">
      <alignment horizontal="center" vertical="center" textRotation="90" wrapText="1"/>
    </xf>
    <xf numFmtId="0" fontId="22" fillId="7" borderId="2"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0" fillId="6" borderId="2" xfId="1" applyFont="1" applyFill="1" applyBorder="1" applyAlignment="1">
      <alignment horizontal="center" vertical="center" wrapText="1"/>
    </xf>
    <xf numFmtId="1" fontId="19" fillId="5" borderId="2" xfId="1" applyNumberFormat="1" applyFont="1" applyFill="1" applyBorder="1" applyAlignment="1">
      <alignment horizontal="center" vertical="center" wrapText="1"/>
    </xf>
    <xf numFmtId="165" fontId="5" fillId="0" borderId="1" xfId="1" applyNumberFormat="1" applyBorder="1" applyAlignment="1">
      <alignment horizontal="center" vertical="center" textRotation="90"/>
    </xf>
    <xf numFmtId="165" fontId="5" fillId="0" borderId="1" xfId="1" applyNumberFormat="1" applyBorder="1" applyAlignment="1">
      <alignment vertical="center" textRotation="90" wrapText="1"/>
    </xf>
    <xf numFmtId="0" fontId="30" fillId="0" borderId="1" xfId="1" applyFont="1" applyBorder="1" applyAlignment="1">
      <alignment vertical="center" textRotation="90" wrapText="1"/>
    </xf>
    <xf numFmtId="0" fontId="31" fillId="0" borderId="1" xfId="1" applyFont="1" applyBorder="1" applyAlignment="1">
      <alignment vertical="center" wrapText="1"/>
    </xf>
    <xf numFmtId="0" fontId="32" fillId="0" borderId="1" xfId="1" applyFont="1" applyBorder="1" applyAlignment="1">
      <alignment horizontal="center" vertical="center" textRotation="90" wrapText="1"/>
    </xf>
    <xf numFmtId="0" fontId="5" fillId="0" borderId="1" xfId="1" applyBorder="1" applyAlignment="1">
      <alignment vertical="center" wrapText="1"/>
    </xf>
    <xf numFmtId="9" fontId="12" fillId="0" borderId="1" xfId="1" applyNumberFormat="1" applyFont="1" applyBorder="1" applyAlignment="1">
      <alignment horizontal="right" vertical="center" wrapText="1"/>
    </xf>
    <xf numFmtId="0" fontId="33" fillId="0" borderId="1" xfId="1" applyFont="1" applyBorder="1" applyAlignment="1">
      <alignment vertical="center" wrapText="1"/>
    </xf>
    <xf numFmtId="1" fontId="16" fillId="0" borderId="1" xfId="1" applyNumberFormat="1" applyFont="1" applyBorder="1" applyAlignment="1">
      <alignment vertical="center" wrapText="1"/>
    </xf>
    <xf numFmtId="165" fontId="5" fillId="3" borderId="1" xfId="1" applyNumberFormat="1" applyFill="1" applyBorder="1" applyAlignment="1">
      <alignment horizontal="center" vertical="center" textRotation="90"/>
    </xf>
    <xf numFmtId="165" fontId="5" fillId="3" borderId="1" xfId="1" applyNumberFormat="1" applyFill="1" applyBorder="1" applyAlignment="1">
      <alignment vertical="center" textRotation="90" wrapText="1"/>
    </xf>
    <xf numFmtId="0" fontId="30" fillId="2" borderId="1" xfId="1" applyFont="1" applyFill="1" applyBorder="1" applyAlignment="1">
      <alignment vertical="center" textRotation="90" wrapText="1"/>
    </xf>
    <xf numFmtId="0" fontId="31" fillId="2" borderId="1" xfId="1" applyFont="1" applyFill="1" applyBorder="1" applyAlignment="1">
      <alignment vertical="center" wrapText="1"/>
    </xf>
    <xf numFmtId="0" fontId="32" fillId="2" borderId="1" xfId="1" applyFont="1" applyFill="1" applyBorder="1" applyAlignment="1">
      <alignment horizontal="center" vertical="center" textRotation="90" wrapText="1"/>
    </xf>
    <xf numFmtId="0" fontId="5" fillId="2" borderId="1" xfId="1" applyFill="1" applyBorder="1" applyAlignment="1">
      <alignment vertical="center" wrapText="1"/>
    </xf>
    <xf numFmtId="9" fontId="12" fillId="2" borderId="1" xfId="1" applyNumberFormat="1" applyFont="1" applyFill="1" applyBorder="1" applyAlignment="1">
      <alignment horizontal="center" vertical="center" wrapText="1"/>
    </xf>
    <xf numFmtId="0" fontId="34" fillId="2" borderId="1" xfId="1" applyFont="1" applyFill="1" applyBorder="1" applyAlignment="1">
      <alignment horizontal="center" vertical="center" wrapText="1"/>
    </xf>
    <xf numFmtId="164" fontId="33" fillId="2" borderId="1" xfId="1" applyNumberFormat="1" applyFont="1" applyFill="1" applyBorder="1" applyAlignment="1">
      <alignment vertical="center" wrapText="1"/>
    </xf>
    <xf numFmtId="1" fontId="6" fillId="2" borderId="1" xfId="1" applyNumberFormat="1" applyFont="1" applyFill="1" applyBorder="1" applyAlignment="1">
      <alignment vertical="center" wrapText="1"/>
    </xf>
    <xf numFmtId="2" fontId="17" fillId="2" borderId="1" xfId="1" applyNumberFormat="1" applyFont="1" applyFill="1" applyBorder="1" applyAlignment="1">
      <alignment horizontal="right" vertical="center" wrapText="1"/>
    </xf>
    <xf numFmtId="1" fontId="35" fillId="0" borderId="1" xfId="1" applyNumberFormat="1" applyFont="1" applyBorder="1" applyAlignment="1">
      <alignment horizontal="center" vertical="center" wrapText="1"/>
    </xf>
    <xf numFmtId="9" fontId="12" fillId="0" borderId="1" xfId="1" applyNumberFormat="1" applyFont="1" applyBorder="1" applyAlignment="1">
      <alignment horizontal="center" vertical="center" wrapText="1"/>
    </xf>
    <xf numFmtId="0" fontId="34" fillId="0" borderId="1" xfId="1" applyFont="1" applyBorder="1" applyAlignment="1">
      <alignment horizontal="center" vertical="center" wrapText="1"/>
    </xf>
    <xf numFmtId="164" fontId="33" fillId="0" borderId="1" xfId="1" applyNumberFormat="1" applyFont="1" applyBorder="1" applyAlignment="1">
      <alignment vertical="center" wrapText="1"/>
    </xf>
    <xf numFmtId="2" fontId="17" fillId="0" borderId="1" xfId="1" applyNumberFormat="1" applyFont="1" applyBorder="1" applyAlignment="1">
      <alignment horizontal="right" vertical="center" wrapText="1"/>
    </xf>
    <xf numFmtId="165" fontId="36" fillId="0" borderId="1" xfId="1" applyNumberFormat="1" applyFont="1" applyBorder="1" applyAlignment="1">
      <alignment horizontal="center" vertical="center" textRotation="90"/>
    </xf>
    <xf numFmtId="165" fontId="36" fillId="0" borderId="1" xfId="1" applyNumberFormat="1" applyFont="1" applyBorder="1" applyAlignment="1">
      <alignment vertical="center" textRotation="90" wrapText="1"/>
    </xf>
    <xf numFmtId="0" fontId="6" fillId="0" borderId="1" xfId="1" applyFont="1" applyBorder="1" applyAlignment="1">
      <alignment vertical="center" textRotation="90" wrapText="1"/>
    </xf>
    <xf numFmtId="0" fontId="37" fillId="0" borderId="1" xfId="1" applyFont="1" applyBorder="1" applyAlignment="1">
      <alignment vertical="center" wrapText="1"/>
    </xf>
    <xf numFmtId="1" fontId="35" fillId="2" borderId="1" xfId="1" applyNumberFormat="1" applyFont="1" applyFill="1" applyBorder="1" applyAlignment="1">
      <alignment horizontal="center" vertical="center" wrapText="1"/>
    </xf>
    <xf numFmtId="1" fontId="16" fillId="2" borderId="1" xfId="1" applyNumberFormat="1" applyFont="1" applyFill="1" applyBorder="1" applyAlignment="1">
      <alignment vertical="center" wrapText="1"/>
    </xf>
    <xf numFmtId="2" fontId="30" fillId="0" borderId="1" xfId="1" applyNumberFormat="1" applyFont="1" applyBorder="1" applyAlignment="1">
      <alignment horizontal="right" vertical="center" wrapText="1"/>
    </xf>
    <xf numFmtId="0" fontId="5" fillId="3" borderId="1" xfId="1" applyFill="1" applyBorder="1" applyAlignment="1">
      <alignment vertical="center" textRotation="90" wrapText="1"/>
    </xf>
    <xf numFmtId="0" fontId="5" fillId="0" borderId="1" xfId="1" applyBorder="1" applyAlignment="1">
      <alignment vertical="center" textRotation="90" wrapText="1"/>
    </xf>
    <xf numFmtId="0" fontId="36" fillId="0" borderId="1" xfId="1" applyFont="1" applyBorder="1" applyAlignment="1">
      <alignment vertical="center" textRotation="90" wrapText="1"/>
    </xf>
    <xf numFmtId="0" fontId="38" fillId="0" borderId="1" xfId="1" applyFont="1" applyBorder="1" applyAlignment="1">
      <alignment vertical="center" wrapText="1"/>
    </xf>
    <xf numFmtId="1" fontId="6" fillId="0" borderId="1" xfId="1" applyNumberFormat="1" applyFont="1" applyBorder="1" applyAlignment="1">
      <alignment vertical="center" wrapText="1"/>
    </xf>
    <xf numFmtId="0" fontId="30" fillId="7" borderId="1" xfId="1" applyFont="1" applyFill="1" applyBorder="1" applyAlignment="1">
      <alignment vertical="center" textRotation="90" wrapText="1"/>
    </xf>
    <xf numFmtId="0" fontId="9" fillId="7" borderId="1" xfId="1" applyFont="1" applyFill="1" applyBorder="1" applyAlignment="1">
      <alignment vertical="center" wrapText="1"/>
    </xf>
    <xf numFmtId="0" fontId="31" fillId="7" borderId="1" xfId="1" applyFont="1" applyFill="1" applyBorder="1" applyAlignment="1">
      <alignment vertical="center" wrapText="1"/>
    </xf>
    <xf numFmtId="0" fontId="39" fillId="7" borderId="1" xfId="1" applyFont="1" applyFill="1" applyBorder="1" applyAlignment="1">
      <alignment vertical="center" textRotation="90" wrapText="1"/>
    </xf>
    <xf numFmtId="0" fontId="32" fillId="7" borderId="1" xfId="1" applyFont="1" applyFill="1" applyBorder="1" applyAlignment="1">
      <alignment horizontal="center" vertical="center" textRotation="90" wrapText="1"/>
    </xf>
    <xf numFmtId="0" fontId="5" fillId="7" borderId="1" xfId="1" applyFill="1" applyBorder="1" applyAlignment="1">
      <alignment vertical="center" wrapText="1"/>
    </xf>
    <xf numFmtId="0" fontId="12" fillId="7" borderId="1" xfId="1" applyFont="1" applyFill="1" applyBorder="1" applyAlignment="1">
      <alignment vertical="center" wrapText="1"/>
    </xf>
    <xf numFmtId="1" fontId="10" fillId="7" borderId="1" xfId="1" applyNumberFormat="1" applyFont="1" applyFill="1" applyBorder="1" applyAlignment="1">
      <alignment horizontal="center" vertical="center" wrapText="1"/>
    </xf>
    <xf numFmtId="9" fontId="12" fillId="7" borderId="1" xfId="1" applyNumberFormat="1" applyFont="1" applyFill="1" applyBorder="1" applyAlignment="1">
      <alignment horizontal="right" vertical="center" wrapText="1"/>
    </xf>
    <xf numFmtId="1" fontId="6" fillId="7" borderId="1" xfId="1" applyNumberFormat="1" applyFont="1" applyFill="1" applyBorder="1" applyAlignment="1">
      <alignment horizontal="right" vertical="center" wrapText="1"/>
    </xf>
    <xf numFmtId="0" fontId="7" fillId="7" borderId="1" xfId="1" applyFont="1" applyFill="1" applyBorder="1" applyAlignment="1">
      <alignment horizontal="right" vertical="center" wrapText="1"/>
    </xf>
    <xf numFmtId="0" fontId="33" fillId="7" borderId="1" xfId="1" applyFont="1" applyFill="1" applyBorder="1" applyAlignment="1">
      <alignment vertical="center" wrapText="1"/>
    </xf>
    <xf numFmtId="1" fontId="6" fillId="7" borderId="1" xfId="1" applyNumberFormat="1" applyFont="1" applyFill="1" applyBorder="1" applyAlignment="1">
      <alignment vertical="center" wrapText="1"/>
    </xf>
    <xf numFmtId="1" fontId="6" fillId="7" borderId="7" xfId="1" applyNumberFormat="1" applyFont="1" applyFill="1" applyBorder="1" applyAlignment="1">
      <alignment vertical="center" wrapText="1"/>
    </xf>
    <xf numFmtId="0" fontId="6" fillId="7" borderId="1" xfId="1" applyFont="1" applyFill="1" applyBorder="1" applyAlignment="1">
      <alignment vertical="center" textRotation="90" wrapText="1"/>
    </xf>
    <xf numFmtId="0" fontId="13" fillId="7" borderId="1" xfId="1" applyFont="1" applyFill="1" applyBorder="1" applyAlignment="1">
      <alignment vertical="center" textRotation="90" wrapText="1"/>
    </xf>
    <xf numFmtId="0" fontId="6" fillId="7" borderId="1" xfId="1" applyFont="1" applyFill="1" applyBorder="1" applyAlignment="1">
      <alignment horizontal="right" vertical="center" wrapText="1"/>
    </xf>
    <xf numFmtId="1" fontId="6" fillId="7" borderId="8" xfId="1" applyNumberFormat="1" applyFont="1" applyFill="1" applyBorder="1" applyAlignment="1">
      <alignment vertical="center" wrapText="1"/>
    </xf>
    <xf numFmtId="16" fontId="31" fillId="7" borderId="1" xfId="1" applyNumberFormat="1" applyFont="1" applyFill="1" applyBorder="1" applyAlignment="1">
      <alignment vertical="center" wrapText="1"/>
    </xf>
    <xf numFmtId="1" fontId="6" fillId="7" borderId="9" xfId="1" applyNumberFormat="1" applyFont="1" applyFill="1" applyBorder="1" applyAlignment="1">
      <alignment vertical="center" wrapText="1"/>
    </xf>
    <xf numFmtId="0" fontId="14" fillId="0" borderId="0" xfId="0" applyFont="1" applyAlignment="1">
      <alignment textRotation="90"/>
    </xf>
    <xf numFmtId="0" fontId="1" fillId="0" borderId="0" xfId="0" applyFont="1" applyAlignment="1">
      <alignment wrapText="1"/>
    </xf>
    <xf numFmtId="1" fontId="0" fillId="0" borderId="0" xfId="0" applyNumberFormat="1"/>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0" fontId="9" fillId="0" borderId="1" xfId="1" applyFont="1" applyFill="1" applyBorder="1" applyAlignment="1">
      <alignment vertical="center" wrapText="1"/>
    </xf>
    <xf numFmtId="0" fontId="24" fillId="0" borderId="0" xfId="0" applyFont="1" applyFill="1" applyAlignment="1">
      <alignment vertical="center"/>
    </xf>
    <xf numFmtId="0" fontId="26" fillId="0" borderId="0" xfId="0" applyFont="1" applyFill="1" applyAlignment="1">
      <alignment vertical="center"/>
    </xf>
    <xf numFmtId="0" fontId="44" fillId="4" borderId="0" xfId="0" applyFont="1" applyFill="1" applyAlignment="1">
      <alignment horizontal="right" vertical="center"/>
    </xf>
    <xf numFmtId="0" fontId="25" fillId="0" borderId="0" xfId="0" applyFont="1" applyFill="1" applyAlignment="1">
      <alignment vertical="center" wrapText="1"/>
    </xf>
    <xf numFmtId="0" fontId="42" fillId="0" borderId="0" xfId="0" applyFont="1" applyFill="1" applyAlignment="1">
      <alignment vertical="center"/>
    </xf>
    <xf numFmtId="0" fontId="24" fillId="0" borderId="0" xfId="0" applyFont="1" applyFill="1" applyAlignment="1">
      <alignment vertical="center" wrapText="1"/>
    </xf>
    <xf numFmtId="0" fontId="42" fillId="0" borderId="0" xfId="0" applyFont="1" applyFill="1" applyAlignment="1">
      <alignment vertical="center" wrapText="1"/>
    </xf>
    <xf numFmtId="0" fontId="41" fillId="0" borderId="0" xfId="0" applyFont="1" applyFill="1" applyAlignment="1">
      <alignment vertical="center"/>
    </xf>
    <xf numFmtId="2" fontId="16" fillId="0" borderId="1" xfId="1" applyNumberFormat="1" applyFont="1" applyFill="1" applyBorder="1" applyAlignment="1">
      <alignment horizontal="center" vertical="center" wrapText="1"/>
    </xf>
    <xf numFmtId="0" fontId="20" fillId="0" borderId="1" xfId="1" applyFont="1" applyBorder="1" applyAlignment="1">
      <alignment vertical="center" wrapText="1"/>
    </xf>
    <xf numFmtId="0" fontId="20" fillId="2" borderId="1" xfId="1" applyFont="1" applyFill="1" applyBorder="1" applyAlignment="1">
      <alignment horizontal="left" vertical="center" wrapText="1"/>
    </xf>
    <xf numFmtId="4" fontId="45" fillId="0" borderId="1" xfId="1" applyNumberFormat="1" applyFont="1" applyBorder="1" applyAlignment="1">
      <alignment horizontal="left" vertical="center" wrapText="1"/>
    </xf>
    <xf numFmtId="0" fontId="20" fillId="0" borderId="1" xfId="1" applyFont="1" applyBorder="1" applyAlignment="1">
      <alignment horizontal="left" vertical="center" wrapText="1"/>
    </xf>
    <xf numFmtId="0" fontId="45" fillId="0" borderId="1" xfId="1" applyFont="1" applyBorder="1" applyAlignment="1">
      <alignment horizontal="left" vertical="center" wrapText="1"/>
    </xf>
    <xf numFmtId="0" fontId="6" fillId="0" borderId="1" xfId="1" applyFont="1" applyFill="1" applyBorder="1" applyAlignment="1">
      <alignment horizontal="right" vertical="center" wrapText="1"/>
    </xf>
    <xf numFmtId="0" fontId="42" fillId="0" borderId="10" xfId="0" applyFont="1" applyFill="1" applyBorder="1" applyAlignment="1">
      <alignment vertical="center" wrapText="1"/>
    </xf>
    <xf numFmtId="0" fontId="43" fillId="0" borderId="0" xfId="0" applyFont="1" applyFill="1" applyAlignment="1">
      <alignment horizontal="right" vertical="center"/>
    </xf>
    <xf numFmtId="0" fontId="40" fillId="0" borderId="0" xfId="0" applyFont="1" applyAlignment="1">
      <alignment horizontal="center" vertical="center"/>
    </xf>
    <xf numFmtId="0" fontId="27" fillId="0" borderId="0" xfId="0" applyFont="1" applyAlignment="1">
      <alignment horizontal="center" vertical="center"/>
    </xf>
    <xf numFmtId="0" fontId="40" fillId="4" borderId="0" xfId="0" applyFont="1" applyFill="1" applyAlignment="1">
      <alignment horizontal="left" vertical="center"/>
    </xf>
    <xf numFmtId="0" fontId="40" fillId="11" borderId="0" xfId="0" applyFont="1" applyFill="1" applyAlignment="1">
      <alignment horizontal="left" vertical="center"/>
    </xf>
    <xf numFmtId="0" fontId="41" fillId="10" borderId="0" xfId="0" applyFont="1" applyFill="1" applyAlignment="1">
      <alignment horizontal="center" vertical="center"/>
    </xf>
    <xf numFmtId="0" fontId="42" fillId="0" borderId="0" xfId="0" applyFont="1" applyAlignment="1">
      <alignment horizontal="center" vertical="center"/>
    </xf>
    <xf numFmtId="0" fontId="42" fillId="11" borderId="10" xfId="0" applyFont="1" applyFill="1" applyBorder="1" applyAlignment="1">
      <alignment horizontal="center" vertical="center" wrapText="1"/>
    </xf>
  </cellXfs>
  <cellStyles count="2">
    <cellStyle name="Normal" xfId="0" builtinId="0"/>
    <cellStyle name="Normal 2" xfId="1" xr:uid="{16A55EC2-13C2-479A-8454-13090C1838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24667</xdr:colOff>
      <xdr:row>0</xdr:row>
      <xdr:rowOff>0</xdr:rowOff>
    </xdr:from>
    <xdr:ext cx="2063558" cy="753665"/>
    <xdr:pic>
      <xdr:nvPicPr>
        <xdr:cNvPr id="2" name="2 Imagen">
          <a:extLst>
            <a:ext uri="{FF2B5EF4-FFF2-40B4-BE49-F238E27FC236}">
              <a16:creationId xmlns:a16="http://schemas.microsoft.com/office/drawing/2014/main" id="{68685503-D600-490D-9FC3-508609E2EF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2735" r="44867" b="15042"/>
        <a:stretch>
          <a:fillRect/>
        </a:stretch>
      </xdr:blipFill>
      <xdr:spPr>
        <a:xfrm>
          <a:off x="1548667" y="0"/>
          <a:ext cx="2063558" cy="7536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0</xdr:row>
      <xdr:rowOff>95250</xdr:rowOff>
    </xdr:from>
    <xdr:to>
      <xdr:col>3</xdr:col>
      <xdr:colOff>2373600</xdr:colOff>
      <xdr:row>3</xdr:row>
      <xdr:rowOff>95250</xdr:rowOff>
    </xdr:to>
    <xdr:pic>
      <xdr:nvPicPr>
        <xdr:cNvPr id="2" name="2 Imagen">
          <a:extLst>
            <a:ext uri="{FF2B5EF4-FFF2-40B4-BE49-F238E27FC236}">
              <a16:creationId xmlns:a16="http://schemas.microsoft.com/office/drawing/2014/main" id="{B0268D7E-2232-43A8-8564-642651815A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543" r="43658" b="15042"/>
        <a:stretch>
          <a:fillRect/>
        </a:stretch>
      </xdr:blipFill>
      <xdr:spPr>
        <a:xfrm>
          <a:off x="428625" y="95250"/>
          <a:ext cx="2306925"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2A4C-2A91-409D-AA9A-BCC6BF226019}">
  <dimension ref="A1:AA33"/>
  <sheetViews>
    <sheetView tabSelected="1" topLeftCell="D1" zoomScale="110" zoomScaleNormal="110" workbookViewId="0">
      <pane ySplit="7" topLeftCell="A8" activePane="bottomLeft" state="frozen"/>
      <selection activeCell="C1" sqref="C1"/>
      <selection pane="bottomLeft" activeCell="AA6" sqref="AA6"/>
    </sheetView>
  </sheetViews>
  <sheetFormatPr baseColWidth="10" defaultRowHeight="15" x14ac:dyDescent="0.25"/>
  <cols>
    <col min="1" max="1" width="8.28515625" style="1" customWidth="1"/>
    <col min="2" max="2" width="28.42578125" style="1" customWidth="1"/>
    <col min="3" max="3" width="26.42578125" style="125" bestFit="1" customWidth="1"/>
    <col min="4" max="4" width="19.140625" style="1" customWidth="1"/>
    <col min="5" max="5" width="25" customWidth="1"/>
    <col min="6" max="6" width="4.7109375" customWidth="1"/>
    <col min="7" max="7" width="5.42578125" style="2" bestFit="1" customWidth="1"/>
    <col min="8" max="8" width="12.5703125" customWidth="1"/>
    <col min="9" max="9" width="24" style="1" customWidth="1"/>
    <col min="10" max="10" width="22.7109375" customWidth="1"/>
    <col min="11" max="11" width="8.28515625" bestFit="1" customWidth="1"/>
    <col min="12" max="12" width="12.5703125" customWidth="1"/>
    <col min="13" max="16" width="4.28515625" bestFit="1" customWidth="1"/>
    <col min="17" max="17" width="6.140625" customWidth="1"/>
    <col min="18" max="18" width="5.28515625" bestFit="1" customWidth="1"/>
    <col min="19" max="19" width="5.140625" bestFit="1" customWidth="1"/>
    <col min="20" max="20" width="7.28515625" bestFit="1" customWidth="1"/>
    <col min="21" max="21" width="4.85546875" bestFit="1" customWidth="1"/>
    <col min="22" max="22" width="7" customWidth="1"/>
    <col min="23" max="23" width="5.85546875" customWidth="1"/>
    <col min="24" max="24" width="6.28515625" customWidth="1"/>
    <col min="25" max="25" width="13.42578125" customWidth="1"/>
    <col min="26" max="26" width="8.7109375" bestFit="1" customWidth="1"/>
    <col min="27" max="27" width="6.42578125" bestFit="1" customWidth="1"/>
  </cols>
  <sheetData>
    <row r="1" spans="1:27" ht="15" customHeight="1" x14ac:dyDescent="0.25">
      <c r="A1" s="150" t="s">
        <v>149</v>
      </c>
      <c r="B1" s="150"/>
      <c r="C1" s="150"/>
      <c r="H1" s="149" t="s">
        <v>145</v>
      </c>
      <c r="I1" s="149"/>
      <c r="J1" s="149"/>
      <c r="K1" s="149"/>
      <c r="L1" s="149"/>
      <c r="M1" s="149"/>
      <c r="N1" s="149"/>
      <c r="O1" s="149"/>
      <c r="P1" s="149"/>
      <c r="Q1" s="149"/>
      <c r="R1" s="149"/>
      <c r="S1" s="149"/>
      <c r="T1" s="149"/>
      <c r="U1" s="149"/>
      <c r="V1" s="149"/>
      <c r="W1" s="149"/>
      <c r="X1" s="149"/>
      <c r="Y1" s="149"/>
      <c r="Z1" s="149"/>
    </row>
    <row r="2" spans="1:27" ht="13.5" customHeight="1" x14ac:dyDescent="0.25">
      <c r="A2" s="150"/>
      <c r="B2" s="150"/>
      <c r="C2" s="150"/>
      <c r="D2" s="56"/>
      <c r="E2" s="56"/>
      <c r="F2" s="56"/>
      <c r="G2" s="56"/>
      <c r="H2" s="149"/>
      <c r="I2" s="149"/>
      <c r="J2" s="149"/>
      <c r="K2" s="149"/>
      <c r="L2" s="149"/>
      <c r="M2" s="149"/>
      <c r="N2" s="149"/>
      <c r="O2" s="149"/>
      <c r="P2" s="149"/>
      <c r="Q2" s="149"/>
      <c r="R2" s="149"/>
      <c r="S2" s="149"/>
      <c r="T2" s="149"/>
      <c r="U2" s="149"/>
      <c r="V2" s="149"/>
      <c r="W2" s="149"/>
      <c r="X2" s="149"/>
      <c r="Y2" s="149"/>
      <c r="Z2" s="149"/>
      <c r="AA2" s="57"/>
    </row>
    <row r="3" spans="1:27" ht="15" customHeight="1" x14ac:dyDescent="0.25">
      <c r="A3" s="150"/>
      <c r="B3" s="150"/>
      <c r="C3" s="150"/>
      <c r="D3" s="49"/>
      <c r="E3" s="49"/>
      <c r="F3" s="49"/>
      <c r="G3" s="49"/>
      <c r="H3" s="55"/>
      <c r="I3" s="55"/>
      <c r="J3" s="55"/>
      <c r="K3" s="55"/>
      <c r="L3" s="55"/>
      <c r="M3" s="55"/>
      <c r="N3" s="55"/>
    </row>
    <row r="4" spans="1:27" ht="15" customHeight="1" x14ac:dyDescent="0.25">
      <c r="A4" s="54"/>
      <c r="B4" s="133"/>
      <c r="C4" s="134" t="s">
        <v>148</v>
      </c>
      <c r="D4" s="151" t="s">
        <v>147</v>
      </c>
      <c r="E4" s="151"/>
      <c r="F4" s="132"/>
      <c r="G4" s="132"/>
      <c r="H4" s="139"/>
      <c r="I4" s="153" t="s">
        <v>395</v>
      </c>
      <c r="J4" s="153"/>
      <c r="K4" s="153"/>
      <c r="L4" s="132"/>
      <c r="M4" s="132"/>
      <c r="N4" s="132"/>
      <c r="O4" s="132"/>
      <c r="P4" s="51"/>
      <c r="Q4" s="152" t="s">
        <v>146</v>
      </c>
      <c r="R4" s="152"/>
      <c r="S4" s="152"/>
      <c r="T4" s="152"/>
      <c r="U4" s="152"/>
      <c r="V4" s="152"/>
      <c r="W4" s="152"/>
      <c r="X4" s="152"/>
      <c r="Y4" s="152"/>
      <c r="Z4" s="50"/>
      <c r="AA4" s="50"/>
    </row>
    <row r="5" spans="1:27" ht="22.5" customHeight="1" x14ac:dyDescent="0.25">
      <c r="A5" s="53"/>
      <c r="B5" s="137"/>
      <c r="C5" s="138"/>
      <c r="D5" s="138"/>
      <c r="E5" s="138"/>
      <c r="F5" s="138"/>
      <c r="G5" s="138"/>
      <c r="H5" s="138"/>
      <c r="I5" s="138"/>
      <c r="J5" s="138"/>
      <c r="K5" s="138"/>
      <c r="L5" s="138"/>
      <c r="M5" s="138"/>
      <c r="N5" s="138"/>
      <c r="O5" s="138"/>
      <c r="P5" s="138"/>
      <c r="Q5" s="152" t="s">
        <v>144</v>
      </c>
      <c r="R5" s="152"/>
      <c r="S5" s="152"/>
      <c r="T5" s="152"/>
      <c r="U5" s="152"/>
      <c r="V5" s="152"/>
      <c r="W5" s="152"/>
      <c r="X5" s="152"/>
      <c r="Y5" s="152"/>
      <c r="Z5" s="50"/>
      <c r="AA5" s="50"/>
    </row>
    <row r="6" spans="1:27" ht="28.5" customHeight="1" x14ac:dyDescent="0.25">
      <c r="A6" s="49"/>
      <c r="B6" s="49"/>
      <c r="C6" s="49"/>
      <c r="D6" s="49"/>
      <c r="E6" s="49"/>
      <c r="F6" s="49"/>
      <c r="G6" s="49"/>
      <c r="H6" s="49"/>
      <c r="I6" s="49"/>
      <c r="J6" s="49"/>
      <c r="K6" s="49"/>
    </row>
    <row r="7" spans="1:27" s="39" customFormat="1" ht="22.5" customHeight="1" x14ac:dyDescent="0.25">
      <c r="A7" s="48" t="s">
        <v>141</v>
      </c>
      <c r="B7" s="46" t="s">
        <v>140</v>
      </c>
      <c r="C7" s="43" t="s">
        <v>139</v>
      </c>
      <c r="D7" s="43" t="s">
        <v>138</v>
      </c>
      <c r="E7" s="46" t="s">
        <v>137</v>
      </c>
      <c r="F7" s="47" t="s">
        <v>136</v>
      </c>
      <c r="G7" s="47" t="s">
        <v>135</v>
      </c>
      <c r="H7" s="43" t="s">
        <v>134</v>
      </c>
      <c r="I7" s="46" t="s">
        <v>133</v>
      </c>
      <c r="J7" s="45" t="s">
        <v>132</v>
      </c>
      <c r="K7" s="44" t="s">
        <v>131</v>
      </c>
      <c r="L7" s="43" t="s">
        <v>392</v>
      </c>
      <c r="M7" s="43" t="s">
        <v>393</v>
      </c>
      <c r="N7" s="43" t="s">
        <v>389</v>
      </c>
      <c r="O7" s="43" t="s">
        <v>388</v>
      </c>
      <c r="P7" s="43" t="s">
        <v>387</v>
      </c>
      <c r="Q7" s="43" t="s">
        <v>394</v>
      </c>
      <c r="R7" s="43" t="s">
        <v>385</v>
      </c>
      <c r="S7" s="40" t="s">
        <v>130</v>
      </c>
      <c r="T7" s="40" t="s">
        <v>129</v>
      </c>
      <c r="U7" s="40" t="s">
        <v>128</v>
      </c>
      <c r="V7" s="40" t="s">
        <v>127</v>
      </c>
      <c r="W7" s="42" t="s">
        <v>126</v>
      </c>
      <c r="X7" s="40" t="s">
        <v>125</v>
      </c>
      <c r="Y7" s="41" t="s">
        <v>124</v>
      </c>
      <c r="Z7" s="41" t="s">
        <v>123</v>
      </c>
      <c r="AA7" s="40" t="s">
        <v>120</v>
      </c>
    </row>
    <row r="8" spans="1:27" ht="57" customHeight="1" x14ac:dyDescent="0.25">
      <c r="A8" s="16" t="s">
        <v>119</v>
      </c>
      <c r="B8" s="11" t="s">
        <v>118</v>
      </c>
      <c r="C8" s="141" t="s">
        <v>117</v>
      </c>
      <c r="D8" s="11" t="s">
        <v>116</v>
      </c>
      <c r="E8" s="11" t="s">
        <v>115</v>
      </c>
      <c r="F8" s="15" t="s">
        <v>107</v>
      </c>
      <c r="G8" s="14" t="s">
        <v>3</v>
      </c>
      <c r="H8" s="13" t="s">
        <v>106</v>
      </c>
      <c r="I8" s="11" t="s">
        <v>114</v>
      </c>
      <c r="J8" s="11" t="s">
        <v>113</v>
      </c>
      <c r="K8" s="38">
        <v>1.5</v>
      </c>
      <c r="L8" s="9">
        <v>1</v>
      </c>
      <c r="M8" s="8" t="s">
        <v>407</v>
      </c>
      <c r="N8" s="8" t="s">
        <v>407</v>
      </c>
      <c r="O8" s="8" t="s">
        <v>407</v>
      </c>
      <c r="P8" s="8" t="s">
        <v>407</v>
      </c>
      <c r="Q8" s="8" t="s">
        <v>407</v>
      </c>
      <c r="R8" s="8" t="s">
        <v>407</v>
      </c>
      <c r="S8" s="8" t="s">
        <v>407</v>
      </c>
      <c r="T8" s="8" t="s">
        <v>407</v>
      </c>
      <c r="U8" s="8" t="s">
        <v>407</v>
      </c>
      <c r="V8" s="8" t="s">
        <v>407</v>
      </c>
      <c r="W8" s="8" t="s">
        <v>407</v>
      </c>
      <c r="X8" s="8" t="s">
        <v>407</v>
      </c>
      <c r="Y8" s="8" t="s">
        <v>407</v>
      </c>
      <c r="Z8" s="8" t="s">
        <v>407</v>
      </c>
      <c r="AA8" s="8" t="s">
        <v>407</v>
      </c>
    </row>
    <row r="9" spans="1:27" ht="66" customHeight="1" x14ac:dyDescent="0.25">
      <c r="A9" s="16" t="s">
        <v>112</v>
      </c>
      <c r="B9" s="11" t="s">
        <v>111</v>
      </c>
      <c r="C9" s="141" t="s">
        <v>110</v>
      </c>
      <c r="D9" s="11" t="s">
        <v>109</v>
      </c>
      <c r="E9" s="11" t="s">
        <v>108</v>
      </c>
      <c r="F9" s="15" t="s">
        <v>107</v>
      </c>
      <c r="G9" s="14" t="s">
        <v>3</v>
      </c>
      <c r="H9" s="13" t="s">
        <v>106</v>
      </c>
      <c r="I9" s="11" t="s">
        <v>105</v>
      </c>
      <c r="J9" s="11" t="s">
        <v>104</v>
      </c>
      <c r="K9" s="10">
        <v>100</v>
      </c>
      <c r="L9" s="9">
        <v>1</v>
      </c>
      <c r="M9" s="8" t="s">
        <v>407</v>
      </c>
      <c r="N9" s="8" t="s">
        <v>407</v>
      </c>
      <c r="O9" s="8" t="s">
        <v>407</v>
      </c>
      <c r="P9" s="8" t="s">
        <v>407</v>
      </c>
      <c r="Q9" s="8" t="s">
        <v>407</v>
      </c>
      <c r="R9" s="8" t="s">
        <v>407</v>
      </c>
      <c r="S9" s="8" t="s">
        <v>407</v>
      </c>
      <c r="T9" s="8" t="s">
        <v>407</v>
      </c>
      <c r="U9" s="8" t="s">
        <v>407</v>
      </c>
      <c r="V9" s="8" t="s">
        <v>407</v>
      </c>
      <c r="W9" s="8" t="s">
        <v>407</v>
      </c>
      <c r="X9" s="8" t="s">
        <v>407</v>
      </c>
      <c r="Y9" s="8" t="s">
        <v>407</v>
      </c>
      <c r="Z9" s="8" t="s">
        <v>407</v>
      </c>
      <c r="AA9" s="8" t="s">
        <v>407</v>
      </c>
    </row>
    <row r="10" spans="1:27" ht="70.5" customHeight="1" x14ac:dyDescent="0.25">
      <c r="A10" s="30" t="s">
        <v>103</v>
      </c>
      <c r="B10" s="26" t="s">
        <v>80</v>
      </c>
      <c r="C10" s="142" t="s">
        <v>102</v>
      </c>
      <c r="D10" s="26" t="s">
        <v>101</v>
      </c>
      <c r="E10" s="26" t="s">
        <v>100</v>
      </c>
      <c r="F10" s="29" t="s">
        <v>4</v>
      </c>
      <c r="G10" s="28" t="s">
        <v>3</v>
      </c>
      <c r="H10" s="27" t="s">
        <v>75</v>
      </c>
      <c r="I10" s="37" t="s">
        <v>99</v>
      </c>
      <c r="J10" s="26" t="s">
        <v>87</v>
      </c>
      <c r="K10" s="25">
        <v>9216</v>
      </c>
      <c r="L10" s="24">
        <v>1</v>
      </c>
      <c r="M10" s="36">
        <f t="shared" ref="M10:W10" si="0">M11+M12+M13+M14</f>
        <v>124</v>
      </c>
      <c r="N10" s="36">
        <f t="shared" si="0"/>
        <v>2</v>
      </c>
      <c r="O10" s="36">
        <f t="shared" si="0"/>
        <v>95</v>
      </c>
      <c r="P10" s="36">
        <f t="shared" si="0"/>
        <v>702</v>
      </c>
      <c r="Q10" s="36">
        <f t="shared" si="0"/>
        <v>1112</v>
      </c>
      <c r="R10" s="36">
        <f t="shared" si="0"/>
        <v>1304</v>
      </c>
      <c r="S10" s="22">
        <f t="shared" si="0"/>
        <v>556</v>
      </c>
      <c r="T10" s="22">
        <f t="shared" si="0"/>
        <v>953</v>
      </c>
      <c r="U10" s="22">
        <f t="shared" si="0"/>
        <v>702</v>
      </c>
      <c r="V10" s="22">
        <f t="shared" si="0"/>
        <v>618</v>
      </c>
      <c r="W10" s="22">
        <f t="shared" si="0"/>
        <v>981</v>
      </c>
      <c r="X10" s="22">
        <v>921</v>
      </c>
      <c r="Y10" s="21">
        <f t="shared" ref="Y10:Y25" si="1">M10+N10+O10+P10+Q10+R10+S10+T10+U10+V10+W10+X10</f>
        <v>8070</v>
      </c>
      <c r="Z10" s="20">
        <v>9216</v>
      </c>
      <c r="AA10" s="35">
        <f t="shared" ref="AA10:AA25" si="2">Y10*100/Z10</f>
        <v>87.565104166666671</v>
      </c>
    </row>
    <row r="11" spans="1:27" ht="50.45" customHeight="1" x14ac:dyDescent="0.25">
      <c r="A11" s="16" t="s">
        <v>9</v>
      </c>
      <c r="B11" s="33" t="s">
        <v>98</v>
      </c>
      <c r="C11" s="143" t="s">
        <v>97</v>
      </c>
      <c r="D11" s="11" t="s">
        <v>96</v>
      </c>
      <c r="E11" s="11" t="s">
        <v>95</v>
      </c>
      <c r="F11" s="15" t="s">
        <v>4</v>
      </c>
      <c r="G11" s="14" t="s">
        <v>3</v>
      </c>
      <c r="H11" s="13" t="s">
        <v>94</v>
      </c>
      <c r="I11" s="12" t="s">
        <v>82</v>
      </c>
      <c r="J11" s="11" t="s">
        <v>93</v>
      </c>
      <c r="K11" s="10">
        <v>12</v>
      </c>
      <c r="L11" s="9">
        <v>1</v>
      </c>
      <c r="M11" s="8">
        <v>0</v>
      </c>
      <c r="N11" s="8">
        <v>2</v>
      </c>
      <c r="O11" s="8">
        <v>1</v>
      </c>
      <c r="P11" s="8">
        <v>2</v>
      </c>
      <c r="Q11" s="8">
        <v>0</v>
      </c>
      <c r="R11" s="8">
        <v>0</v>
      </c>
      <c r="S11" s="8">
        <v>0</v>
      </c>
      <c r="T11" s="8">
        <v>1</v>
      </c>
      <c r="U11" s="8">
        <v>2</v>
      </c>
      <c r="V11" s="8">
        <v>0</v>
      </c>
      <c r="W11" s="8">
        <v>1</v>
      </c>
      <c r="X11" s="8">
        <v>1</v>
      </c>
      <c r="Y11" s="7">
        <f t="shared" si="1"/>
        <v>10</v>
      </c>
      <c r="Z11" s="6">
        <v>12</v>
      </c>
      <c r="AA11" s="31">
        <f t="shared" si="2"/>
        <v>83.333333333333329</v>
      </c>
    </row>
    <row r="12" spans="1:27" ht="81" customHeight="1" x14ac:dyDescent="0.25">
      <c r="A12" s="16" t="s">
        <v>9</v>
      </c>
      <c r="B12" s="34" t="s">
        <v>92</v>
      </c>
      <c r="C12" s="143" t="s">
        <v>91</v>
      </c>
      <c r="D12" s="11" t="s">
        <v>88</v>
      </c>
      <c r="E12" s="11" t="s">
        <v>90</v>
      </c>
      <c r="F12" s="15" t="s">
        <v>4</v>
      </c>
      <c r="G12" s="14" t="s">
        <v>3</v>
      </c>
      <c r="H12" s="13" t="s">
        <v>89</v>
      </c>
      <c r="I12" s="11" t="s">
        <v>88</v>
      </c>
      <c r="J12" s="11" t="s">
        <v>87</v>
      </c>
      <c r="K12" s="10">
        <v>9649</v>
      </c>
      <c r="L12" s="9">
        <v>1</v>
      </c>
      <c r="M12" s="8">
        <v>122</v>
      </c>
      <c r="N12" s="8">
        <v>0</v>
      </c>
      <c r="O12" s="8">
        <v>92</v>
      </c>
      <c r="P12" s="8">
        <v>696</v>
      </c>
      <c r="Q12" s="32">
        <v>1109</v>
      </c>
      <c r="R12" s="8">
        <v>1300</v>
      </c>
      <c r="S12" s="8">
        <v>553</v>
      </c>
      <c r="T12" s="8">
        <v>946</v>
      </c>
      <c r="U12" s="8">
        <v>698</v>
      </c>
      <c r="V12" s="8">
        <v>614</v>
      </c>
      <c r="W12" s="8">
        <v>964</v>
      </c>
      <c r="X12" s="8">
        <v>920</v>
      </c>
      <c r="Y12" s="7">
        <f t="shared" si="1"/>
        <v>8014</v>
      </c>
      <c r="Z12" s="6">
        <v>9649</v>
      </c>
      <c r="AA12" s="31">
        <f t="shared" si="2"/>
        <v>83.055238884858539</v>
      </c>
    </row>
    <row r="13" spans="1:27" ht="85.5" customHeight="1" x14ac:dyDescent="0.25">
      <c r="A13" s="16" t="s">
        <v>9</v>
      </c>
      <c r="B13" s="34" t="s">
        <v>86</v>
      </c>
      <c r="C13" s="143" t="s">
        <v>85</v>
      </c>
      <c r="D13" s="11" t="s">
        <v>82</v>
      </c>
      <c r="E13" s="11" t="s">
        <v>84</v>
      </c>
      <c r="F13" s="15" t="s">
        <v>4</v>
      </c>
      <c r="G13" s="14" t="s">
        <v>3</v>
      </c>
      <c r="H13" s="13" t="s">
        <v>83</v>
      </c>
      <c r="I13" s="11" t="s">
        <v>82</v>
      </c>
      <c r="J13" s="11" t="s">
        <v>81</v>
      </c>
      <c r="K13" s="10">
        <v>22</v>
      </c>
      <c r="L13" s="9">
        <v>1</v>
      </c>
      <c r="M13" s="8">
        <v>1</v>
      </c>
      <c r="N13" s="8">
        <v>0</v>
      </c>
      <c r="O13" s="8">
        <v>0</v>
      </c>
      <c r="P13" s="8">
        <v>2</v>
      </c>
      <c r="Q13" s="8">
        <v>1</v>
      </c>
      <c r="R13" s="8">
        <v>2</v>
      </c>
      <c r="S13" s="8">
        <v>3</v>
      </c>
      <c r="T13" s="8">
        <v>5</v>
      </c>
      <c r="U13" s="8">
        <v>2</v>
      </c>
      <c r="V13" s="8">
        <v>3</v>
      </c>
      <c r="W13" s="8">
        <v>15</v>
      </c>
      <c r="X13" s="8">
        <v>0</v>
      </c>
      <c r="Y13" s="7">
        <f t="shared" si="1"/>
        <v>34</v>
      </c>
      <c r="Z13" s="6">
        <v>22</v>
      </c>
      <c r="AA13" s="31">
        <f t="shared" si="2"/>
        <v>154.54545454545453</v>
      </c>
    </row>
    <row r="14" spans="1:27" ht="55.5" customHeight="1" x14ac:dyDescent="0.25">
      <c r="A14" s="16" t="s">
        <v>9</v>
      </c>
      <c r="B14" s="34" t="s">
        <v>79</v>
      </c>
      <c r="C14" s="143" t="s">
        <v>78</v>
      </c>
      <c r="D14" s="131" t="s">
        <v>77</v>
      </c>
      <c r="E14" s="131" t="s">
        <v>76</v>
      </c>
      <c r="F14" s="15" t="s">
        <v>4</v>
      </c>
      <c r="G14" s="14" t="s">
        <v>3</v>
      </c>
      <c r="H14" s="13" t="s">
        <v>75</v>
      </c>
      <c r="I14" s="12" t="s">
        <v>74</v>
      </c>
      <c r="J14" s="11" t="s">
        <v>73</v>
      </c>
      <c r="K14" s="10">
        <v>12</v>
      </c>
      <c r="L14" s="9">
        <v>1</v>
      </c>
      <c r="M14" s="8">
        <v>1</v>
      </c>
      <c r="N14" s="8">
        <v>0</v>
      </c>
      <c r="O14" s="8">
        <v>2</v>
      </c>
      <c r="P14" s="8">
        <v>2</v>
      </c>
      <c r="Q14" s="32">
        <v>2</v>
      </c>
      <c r="R14" s="8">
        <v>2</v>
      </c>
      <c r="S14" s="8">
        <v>0</v>
      </c>
      <c r="T14" s="8">
        <v>1</v>
      </c>
      <c r="U14" s="8">
        <v>0</v>
      </c>
      <c r="V14" s="8">
        <v>1</v>
      </c>
      <c r="W14" s="8">
        <v>1</v>
      </c>
      <c r="X14" s="8">
        <v>1</v>
      </c>
      <c r="Y14" s="7">
        <f t="shared" si="1"/>
        <v>13</v>
      </c>
      <c r="Z14" s="6">
        <v>12</v>
      </c>
      <c r="AA14" s="31">
        <f t="shared" si="2"/>
        <v>108.33333333333333</v>
      </c>
    </row>
    <row r="15" spans="1:27" ht="57.75" customHeight="1" x14ac:dyDescent="0.25">
      <c r="A15" s="30" t="s">
        <v>72</v>
      </c>
      <c r="B15" s="26" t="s">
        <v>71</v>
      </c>
      <c r="C15" s="142" t="s">
        <v>70</v>
      </c>
      <c r="D15" s="26" t="s">
        <v>69</v>
      </c>
      <c r="E15" s="26" t="s">
        <v>68</v>
      </c>
      <c r="F15" s="29" t="s">
        <v>4</v>
      </c>
      <c r="G15" s="28" t="s">
        <v>3</v>
      </c>
      <c r="H15" s="27" t="s">
        <v>9</v>
      </c>
      <c r="I15" s="26" t="s">
        <v>67</v>
      </c>
      <c r="J15" s="26" t="s">
        <v>66</v>
      </c>
      <c r="K15" s="25">
        <f>K16+K17+K18+K19+K20+K21+K22+K23+K24+K25</f>
        <v>6926</v>
      </c>
      <c r="L15" s="24">
        <v>1</v>
      </c>
      <c r="M15" s="23">
        <f>M16+M17+M18+M19+M20+M21+M22+M23+M24+M25</f>
        <v>525</v>
      </c>
      <c r="N15" s="23">
        <f>N16+N17+N18+N19+N20+N21+N22+N23+N24+N25</f>
        <v>530</v>
      </c>
      <c r="O15" s="23">
        <f>O16+O17+O18+O19+O20+O21+O22+O23+O24+O25</f>
        <v>536</v>
      </c>
      <c r="P15" s="23">
        <v>549</v>
      </c>
      <c r="Q15" s="23">
        <v>550</v>
      </c>
      <c r="R15" s="23">
        <v>791</v>
      </c>
      <c r="S15" s="22">
        <f t="shared" ref="S15:X15" si="3">S16+S17+S18+S19+S20+S21+S22+S23+S24+S25</f>
        <v>524</v>
      </c>
      <c r="T15" s="22">
        <f t="shared" si="3"/>
        <v>523</v>
      </c>
      <c r="U15" s="22">
        <f t="shared" si="3"/>
        <v>536</v>
      </c>
      <c r="V15" s="22">
        <f t="shared" si="3"/>
        <v>526</v>
      </c>
      <c r="W15" s="22">
        <f t="shared" si="3"/>
        <v>527</v>
      </c>
      <c r="X15" s="22">
        <f t="shared" si="3"/>
        <v>869</v>
      </c>
      <c r="Y15" s="21">
        <f t="shared" si="1"/>
        <v>6986</v>
      </c>
      <c r="Z15" s="20">
        <v>6926</v>
      </c>
      <c r="AA15" s="19">
        <f t="shared" si="2"/>
        <v>100.86630089517759</v>
      </c>
    </row>
    <row r="16" spans="1:27" ht="48" customHeight="1" x14ac:dyDescent="0.25">
      <c r="A16" s="16" t="s">
        <v>9</v>
      </c>
      <c r="B16" s="11" t="s">
        <v>65</v>
      </c>
      <c r="C16" s="144" t="s">
        <v>64</v>
      </c>
      <c r="D16" s="11" t="s">
        <v>63</v>
      </c>
      <c r="E16" s="11" t="s">
        <v>62</v>
      </c>
      <c r="F16" s="15" t="s">
        <v>4</v>
      </c>
      <c r="G16" s="14" t="s">
        <v>3</v>
      </c>
      <c r="H16" s="13" t="s">
        <v>61</v>
      </c>
      <c r="I16" s="12" t="s">
        <v>60</v>
      </c>
      <c r="J16" s="11" t="s">
        <v>59</v>
      </c>
      <c r="K16" s="10">
        <v>12</v>
      </c>
      <c r="L16" s="9">
        <v>1</v>
      </c>
      <c r="M16" s="8">
        <v>1</v>
      </c>
      <c r="N16" s="8">
        <v>1</v>
      </c>
      <c r="O16" s="8">
        <v>1</v>
      </c>
      <c r="P16" s="8">
        <v>1</v>
      </c>
      <c r="Q16" s="8">
        <v>1</v>
      </c>
      <c r="R16" s="8">
        <v>1</v>
      </c>
      <c r="S16" s="8">
        <v>1</v>
      </c>
      <c r="T16" s="8">
        <v>1</v>
      </c>
      <c r="U16" s="8">
        <v>1</v>
      </c>
      <c r="V16" s="8">
        <v>1</v>
      </c>
      <c r="W16" s="8">
        <v>1</v>
      </c>
      <c r="X16" s="8">
        <v>1</v>
      </c>
      <c r="Y16" s="7">
        <f t="shared" si="1"/>
        <v>12</v>
      </c>
      <c r="Z16" s="6">
        <v>12</v>
      </c>
      <c r="AA16" s="5">
        <f t="shared" si="2"/>
        <v>100</v>
      </c>
    </row>
    <row r="17" spans="1:27" ht="45.75" customHeight="1" x14ac:dyDescent="0.25">
      <c r="A17" s="16" t="s">
        <v>9</v>
      </c>
      <c r="B17" s="11" t="s">
        <v>58</v>
      </c>
      <c r="C17" s="144" t="s">
        <v>57</v>
      </c>
      <c r="D17" s="11" t="s">
        <v>56</v>
      </c>
      <c r="E17" s="11" t="s">
        <v>55</v>
      </c>
      <c r="F17" s="15" t="s">
        <v>4</v>
      </c>
      <c r="G17" s="14" t="s">
        <v>3</v>
      </c>
      <c r="H17" s="13" t="s">
        <v>54</v>
      </c>
      <c r="I17" s="12" t="s">
        <v>53</v>
      </c>
      <c r="J17" s="11" t="s">
        <v>52</v>
      </c>
      <c r="K17" s="10">
        <v>27</v>
      </c>
      <c r="L17" s="9">
        <v>1</v>
      </c>
      <c r="M17" s="8">
        <v>3</v>
      </c>
      <c r="N17" s="8">
        <v>3</v>
      </c>
      <c r="O17" s="8">
        <v>2</v>
      </c>
      <c r="P17" s="8">
        <v>3</v>
      </c>
      <c r="Q17" s="8">
        <v>2</v>
      </c>
      <c r="R17" s="8">
        <v>2</v>
      </c>
      <c r="S17" s="8">
        <v>2</v>
      </c>
      <c r="T17" s="8">
        <v>2</v>
      </c>
      <c r="U17" s="8">
        <v>2</v>
      </c>
      <c r="V17" s="8">
        <v>3</v>
      </c>
      <c r="W17" s="8">
        <v>2</v>
      </c>
      <c r="X17" s="8">
        <v>6</v>
      </c>
      <c r="Y17" s="7">
        <f t="shared" si="1"/>
        <v>32</v>
      </c>
      <c r="Z17" s="6">
        <v>27</v>
      </c>
      <c r="AA17" s="5">
        <f t="shared" si="2"/>
        <v>118.51851851851852</v>
      </c>
    </row>
    <row r="18" spans="1:27" ht="77.25" customHeight="1" x14ac:dyDescent="0.25">
      <c r="A18" s="16" t="s">
        <v>9</v>
      </c>
      <c r="B18" s="11" t="s">
        <v>405</v>
      </c>
      <c r="C18" s="144" t="s">
        <v>51</v>
      </c>
      <c r="D18" s="11" t="s">
        <v>44</v>
      </c>
      <c r="E18" s="11" t="s">
        <v>50</v>
      </c>
      <c r="F18" s="15" t="s">
        <v>46</v>
      </c>
      <c r="G18" s="14" t="s">
        <v>3</v>
      </c>
      <c r="H18" s="18" t="s">
        <v>45</v>
      </c>
      <c r="I18" s="12" t="s">
        <v>44</v>
      </c>
      <c r="J18" s="11" t="s">
        <v>49</v>
      </c>
      <c r="K18" s="10">
        <v>17</v>
      </c>
      <c r="L18" s="9">
        <v>1</v>
      </c>
      <c r="M18" s="8">
        <v>0</v>
      </c>
      <c r="N18" s="8">
        <v>0</v>
      </c>
      <c r="O18" s="8">
        <v>2</v>
      </c>
      <c r="P18" s="8">
        <v>0</v>
      </c>
      <c r="Q18" s="8">
        <v>0</v>
      </c>
      <c r="R18" s="8">
        <v>10</v>
      </c>
      <c r="S18" s="127">
        <v>0</v>
      </c>
      <c r="T18" s="127">
        <v>0</v>
      </c>
      <c r="U18" s="127">
        <v>7</v>
      </c>
      <c r="V18" s="127">
        <v>0</v>
      </c>
      <c r="W18" s="127">
        <v>0</v>
      </c>
      <c r="X18" s="127">
        <v>3</v>
      </c>
      <c r="Y18" s="128">
        <f t="shared" si="1"/>
        <v>22</v>
      </c>
      <c r="Z18" s="129">
        <v>17</v>
      </c>
      <c r="AA18" s="140">
        <f t="shared" si="2"/>
        <v>129.41176470588235</v>
      </c>
    </row>
    <row r="19" spans="1:27" ht="69" customHeight="1" x14ac:dyDescent="0.25">
      <c r="A19" s="16" t="s">
        <v>9</v>
      </c>
      <c r="B19" s="11" t="s">
        <v>406</v>
      </c>
      <c r="C19" s="144" t="s">
        <v>48</v>
      </c>
      <c r="D19" s="11" t="s">
        <v>44</v>
      </c>
      <c r="E19" s="11" t="s">
        <v>47</v>
      </c>
      <c r="F19" s="15" t="s">
        <v>46</v>
      </c>
      <c r="G19" s="14" t="s">
        <v>3</v>
      </c>
      <c r="H19" s="18" t="s">
        <v>45</v>
      </c>
      <c r="I19" s="12" t="s">
        <v>44</v>
      </c>
      <c r="J19" s="11" t="s">
        <v>43</v>
      </c>
      <c r="K19" s="10">
        <v>26</v>
      </c>
      <c r="L19" s="9">
        <v>1</v>
      </c>
      <c r="M19" s="8">
        <v>0</v>
      </c>
      <c r="N19" s="8">
        <v>0</v>
      </c>
      <c r="O19" s="8">
        <v>6</v>
      </c>
      <c r="P19" s="8">
        <v>0</v>
      </c>
      <c r="Q19" s="8">
        <v>0</v>
      </c>
      <c r="R19" s="8">
        <v>8</v>
      </c>
      <c r="S19" s="127">
        <v>0</v>
      </c>
      <c r="T19" s="127">
        <v>0</v>
      </c>
      <c r="U19" s="127">
        <v>4</v>
      </c>
      <c r="V19" s="127">
        <v>0</v>
      </c>
      <c r="W19" s="127">
        <v>0</v>
      </c>
      <c r="X19" s="127">
        <v>5</v>
      </c>
      <c r="Y19" s="128">
        <f t="shared" si="1"/>
        <v>23</v>
      </c>
      <c r="Z19" s="129">
        <v>26</v>
      </c>
      <c r="AA19" s="130">
        <f t="shared" si="2"/>
        <v>88.461538461538467</v>
      </c>
    </row>
    <row r="20" spans="1:27" ht="56.25" customHeight="1" x14ac:dyDescent="0.25">
      <c r="A20" s="16" t="s">
        <v>9</v>
      </c>
      <c r="B20" s="11" t="s">
        <v>42</v>
      </c>
      <c r="C20" s="145" t="s">
        <v>41</v>
      </c>
      <c r="D20" s="11" t="s">
        <v>40</v>
      </c>
      <c r="E20" s="11" t="s">
        <v>39</v>
      </c>
      <c r="F20" s="15" t="s">
        <v>4</v>
      </c>
      <c r="G20" s="14" t="s">
        <v>3</v>
      </c>
      <c r="H20" s="17" t="s">
        <v>32</v>
      </c>
      <c r="I20" s="12" t="s">
        <v>38</v>
      </c>
      <c r="J20" s="11" t="s">
        <v>37</v>
      </c>
      <c r="K20" s="10">
        <v>3500</v>
      </c>
      <c r="L20" s="9">
        <v>1</v>
      </c>
      <c r="M20" s="8">
        <v>295</v>
      </c>
      <c r="N20" s="8">
        <v>295</v>
      </c>
      <c r="O20" s="8">
        <v>295</v>
      </c>
      <c r="P20" s="8">
        <v>295</v>
      </c>
      <c r="Q20" s="8">
        <v>295</v>
      </c>
      <c r="R20" s="8">
        <v>295</v>
      </c>
      <c r="S20" s="8">
        <v>295</v>
      </c>
      <c r="T20" s="8">
        <v>295</v>
      </c>
      <c r="U20" s="8">
        <v>295</v>
      </c>
      <c r="V20" s="8">
        <v>295</v>
      </c>
      <c r="W20" s="8">
        <v>295</v>
      </c>
      <c r="X20" s="8">
        <v>295</v>
      </c>
      <c r="Y20" s="7">
        <f t="shared" si="1"/>
        <v>3540</v>
      </c>
      <c r="Z20" s="6">
        <v>3500</v>
      </c>
      <c r="AA20" s="5">
        <f t="shared" si="2"/>
        <v>101.14285714285714</v>
      </c>
    </row>
    <row r="21" spans="1:27" ht="56.25" customHeight="1" x14ac:dyDescent="0.25">
      <c r="A21" s="16" t="s">
        <v>9</v>
      </c>
      <c r="B21" s="11" t="s">
        <v>36</v>
      </c>
      <c r="C21" s="144" t="s">
        <v>35</v>
      </c>
      <c r="D21" s="11" t="s">
        <v>34</v>
      </c>
      <c r="E21" s="11" t="s">
        <v>33</v>
      </c>
      <c r="F21" s="15" t="s">
        <v>4</v>
      </c>
      <c r="G21" s="14" t="s">
        <v>3</v>
      </c>
      <c r="H21" s="17" t="s">
        <v>32</v>
      </c>
      <c r="I21" s="12" t="s">
        <v>31</v>
      </c>
      <c r="J21" s="11" t="s">
        <v>30</v>
      </c>
      <c r="K21" s="10">
        <v>220</v>
      </c>
      <c r="L21" s="9">
        <v>1</v>
      </c>
      <c r="M21" s="8">
        <v>18</v>
      </c>
      <c r="N21" s="8">
        <v>23</v>
      </c>
      <c r="O21" s="8">
        <v>22</v>
      </c>
      <c r="P21" s="8">
        <v>15</v>
      </c>
      <c r="Q21" s="8">
        <v>17</v>
      </c>
      <c r="R21" s="8">
        <v>17</v>
      </c>
      <c r="S21" s="8">
        <v>18</v>
      </c>
      <c r="T21" s="8">
        <v>17</v>
      </c>
      <c r="U21" s="8">
        <v>19</v>
      </c>
      <c r="V21" s="8">
        <v>19</v>
      </c>
      <c r="W21" s="8">
        <v>21</v>
      </c>
      <c r="X21" s="8">
        <v>15</v>
      </c>
      <c r="Y21" s="7">
        <f t="shared" si="1"/>
        <v>221</v>
      </c>
      <c r="Z21" s="6">
        <v>220</v>
      </c>
      <c r="AA21" s="5">
        <f t="shared" si="2"/>
        <v>100.45454545454545</v>
      </c>
    </row>
    <row r="22" spans="1:27" ht="47.25" customHeight="1" x14ac:dyDescent="0.25">
      <c r="A22" s="16" t="s">
        <v>9</v>
      </c>
      <c r="B22" s="11" t="s">
        <v>29</v>
      </c>
      <c r="C22" s="145" t="s">
        <v>28</v>
      </c>
      <c r="D22" s="11" t="s">
        <v>27</v>
      </c>
      <c r="E22" s="11" t="s">
        <v>26</v>
      </c>
      <c r="F22" s="15" t="s">
        <v>4</v>
      </c>
      <c r="G22" s="14" t="s">
        <v>3</v>
      </c>
      <c r="H22" s="13" t="s">
        <v>25</v>
      </c>
      <c r="I22" s="12" t="s">
        <v>24</v>
      </c>
      <c r="J22" s="11" t="s">
        <v>23</v>
      </c>
      <c r="K22" s="10">
        <v>1820</v>
      </c>
      <c r="L22" s="9">
        <v>1</v>
      </c>
      <c r="M22" s="8">
        <v>155</v>
      </c>
      <c r="N22" s="8">
        <v>155</v>
      </c>
      <c r="O22" s="8">
        <v>155</v>
      </c>
      <c r="P22" s="8">
        <v>155</v>
      </c>
      <c r="Q22" s="8">
        <v>155</v>
      </c>
      <c r="R22" s="8">
        <v>155</v>
      </c>
      <c r="S22" s="8">
        <v>155</v>
      </c>
      <c r="T22" s="8">
        <v>155</v>
      </c>
      <c r="U22" s="8">
        <v>155</v>
      </c>
      <c r="V22" s="8">
        <v>155</v>
      </c>
      <c r="W22" s="8">
        <v>155</v>
      </c>
      <c r="X22" s="8">
        <v>155</v>
      </c>
      <c r="Y22" s="7">
        <f t="shared" si="1"/>
        <v>1860</v>
      </c>
      <c r="Z22" s="6">
        <v>1820</v>
      </c>
      <c r="AA22" s="5">
        <f t="shared" si="2"/>
        <v>102.1978021978022</v>
      </c>
    </row>
    <row r="23" spans="1:27" ht="72.75" customHeight="1" x14ac:dyDescent="0.25">
      <c r="A23" s="16" t="s">
        <v>9</v>
      </c>
      <c r="B23" s="11" t="s">
        <v>22</v>
      </c>
      <c r="C23" s="144" t="s">
        <v>21</v>
      </c>
      <c r="D23" s="11" t="s">
        <v>20</v>
      </c>
      <c r="E23" s="11" t="s">
        <v>19</v>
      </c>
      <c r="F23" s="15" t="s">
        <v>12</v>
      </c>
      <c r="G23" s="14" t="s">
        <v>3</v>
      </c>
      <c r="H23" s="13" t="s">
        <v>2</v>
      </c>
      <c r="I23" s="12" t="s">
        <v>18</v>
      </c>
      <c r="J23" s="11" t="s">
        <v>17</v>
      </c>
      <c r="K23" s="10">
        <v>353</v>
      </c>
      <c r="L23" s="9">
        <v>1</v>
      </c>
      <c r="M23" s="8">
        <v>0</v>
      </c>
      <c r="N23" s="8">
        <v>0</v>
      </c>
      <c r="O23" s="8">
        <v>0</v>
      </c>
      <c r="P23" s="8">
        <v>0</v>
      </c>
      <c r="Q23" s="8">
        <v>0</v>
      </c>
      <c r="R23" s="8">
        <v>178</v>
      </c>
      <c r="S23" s="127">
        <v>0</v>
      </c>
      <c r="T23" s="127">
        <v>0</v>
      </c>
      <c r="U23" s="127">
        <v>0</v>
      </c>
      <c r="V23" s="127">
        <v>0</v>
      </c>
      <c r="W23" s="127">
        <v>0</v>
      </c>
      <c r="X23" s="8">
        <v>176</v>
      </c>
      <c r="Y23" s="128">
        <f t="shared" si="1"/>
        <v>354</v>
      </c>
      <c r="Z23" s="129">
        <v>353</v>
      </c>
      <c r="AA23" s="130">
        <f t="shared" si="2"/>
        <v>100.28328611898017</v>
      </c>
    </row>
    <row r="24" spans="1:27" ht="66.75" customHeight="1" x14ac:dyDescent="0.25">
      <c r="A24" s="16" t="s">
        <v>9</v>
      </c>
      <c r="B24" s="11" t="s">
        <v>16</v>
      </c>
      <c r="C24" s="144" t="s">
        <v>15</v>
      </c>
      <c r="D24" s="11" t="s">
        <v>14</v>
      </c>
      <c r="E24" s="11" t="s">
        <v>13</v>
      </c>
      <c r="F24" s="15" t="s">
        <v>12</v>
      </c>
      <c r="G24" s="14" t="s">
        <v>3</v>
      </c>
      <c r="H24" s="13" t="s">
        <v>2</v>
      </c>
      <c r="I24" s="12" t="s">
        <v>11</v>
      </c>
      <c r="J24" s="11" t="s">
        <v>10</v>
      </c>
      <c r="K24" s="10">
        <v>314</v>
      </c>
      <c r="L24" s="9">
        <v>1</v>
      </c>
      <c r="M24" s="8">
        <v>0</v>
      </c>
      <c r="N24" s="8">
        <v>0</v>
      </c>
      <c r="O24" s="8">
        <v>0</v>
      </c>
      <c r="P24" s="8">
        <v>0</v>
      </c>
      <c r="Q24" s="8">
        <v>0</v>
      </c>
      <c r="R24" s="8">
        <v>161</v>
      </c>
      <c r="S24" s="127">
        <v>0</v>
      </c>
      <c r="T24" s="127">
        <v>0</v>
      </c>
      <c r="U24" s="127">
        <v>0</v>
      </c>
      <c r="V24" s="127">
        <v>0</v>
      </c>
      <c r="W24" s="127">
        <v>0</v>
      </c>
      <c r="X24" s="8">
        <v>160</v>
      </c>
      <c r="Y24" s="128">
        <f t="shared" si="1"/>
        <v>321</v>
      </c>
      <c r="Z24" s="129">
        <v>314</v>
      </c>
      <c r="AA24" s="130">
        <f t="shared" si="2"/>
        <v>102.22929936305732</v>
      </c>
    </row>
    <row r="25" spans="1:27" ht="68.25" customHeight="1" x14ac:dyDescent="0.25">
      <c r="A25" s="16" t="s">
        <v>9</v>
      </c>
      <c r="B25" s="11" t="s">
        <v>8</v>
      </c>
      <c r="C25" s="145" t="s">
        <v>7</v>
      </c>
      <c r="D25" s="11" t="s">
        <v>6</v>
      </c>
      <c r="E25" s="11" t="s">
        <v>5</v>
      </c>
      <c r="F25" s="15" t="s">
        <v>4</v>
      </c>
      <c r="G25" s="14" t="s">
        <v>3</v>
      </c>
      <c r="H25" s="13" t="s">
        <v>2</v>
      </c>
      <c r="I25" s="12" t="s">
        <v>1</v>
      </c>
      <c r="J25" s="11" t="s">
        <v>0</v>
      </c>
      <c r="K25" s="10">
        <v>637</v>
      </c>
      <c r="L25" s="9">
        <v>1</v>
      </c>
      <c r="M25" s="8">
        <v>53</v>
      </c>
      <c r="N25" s="8">
        <v>53</v>
      </c>
      <c r="O25" s="8">
        <v>53</v>
      </c>
      <c r="P25" s="8">
        <v>53</v>
      </c>
      <c r="Q25" s="8">
        <v>53</v>
      </c>
      <c r="R25" s="8">
        <v>53</v>
      </c>
      <c r="S25" s="8">
        <v>53</v>
      </c>
      <c r="T25" s="8">
        <v>53</v>
      </c>
      <c r="U25" s="8">
        <v>53</v>
      </c>
      <c r="V25" s="8">
        <v>53</v>
      </c>
      <c r="W25" s="8">
        <v>53</v>
      </c>
      <c r="X25" s="8">
        <v>53</v>
      </c>
      <c r="Y25" s="7">
        <f t="shared" si="1"/>
        <v>636</v>
      </c>
      <c r="Z25" s="6">
        <v>637</v>
      </c>
      <c r="AA25" s="5">
        <f t="shared" si="2"/>
        <v>99.843014128728413</v>
      </c>
    </row>
    <row r="26" spans="1:27" x14ac:dyDescent="0.25">
      <c r="B26" s="4"/>
    </row>
    <row r="27" spans="1:27" x14ac:dyDescent="0.25">
      <c r="B27" s="3"/>
    </row>
    <row r="28" spans="1:27" x14ac:dyDescent="0.25">
      <c r="B28" s="3"/>
    </row>
    <row r="29" spans="1:27" x14ac:dyDescent="0.25">
      <c r="B29" s="3"/>
    </row>
    <row r="30" spans="1:27" x14ac:dyDescent="0.25">
      <c r="B30" s="3"/>
    </row>
    <row r="31" spans="1:27" x14ac:dyDescent="0.25">
      <c r="B31" s="3"/>
    </row>
    <row r="32" spans="1:27" x14ac:dyDescent="0.25">
      <c r="B32" s="3"/>
    </row>
    <row r="33" spans="2:2" x14ac:dyDescent="0.25">
      <c r="B33" s="3"/>
    </row>
  </sheetData>
  <mergeCells count="6">
    <mergeCell ref="H1:Z2"/>
    <mergeCell ref="A1:C3"/>
    <mergeCell ref="D4:E4"/>
    <mergeCell ref="Q4:Y4"/>
    <mergeCell ref="Q5:Y5"/>
    <mergeCell ref="I4:K4"/>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603D-98B0-4E2F-B176-C1A57A447B3F}">
  <dimension ref="A1:AM57"/>
  <sheetViews>
    <sheetView topLeftCell="D1" zoomScaleNormal="100" workbookViewId="0">
      <pane ySplit="5" topLeftCell="A6" activePane="bottomLeft" state="frozen"/>
      <selection activeCell="C1" sqref="C1"/>
      <selection pane="bottomLeft" activeCell="M7" sqref="M7"/>
    </sheetView>
  </sheetViews>
  <sheetFormatPr baseColWidth="10" defaultRowHeight="15" x14ac:dyDescent="0.25"/>
  <cols>
    <col min="1" max="1" width="6.140625" hidden="1" customWidth="1"/>
    <col min="2" max="2" width="17.28515625" style="1" hidden="1" customWidth="1"/>
    <col min="3" max="3" width="5.42578125" style="1" bestFit="1" customWidth="1"/>
    <col min="4" max="4" width="37.85546875" style="1" bestFit="1" customWidth="1"/>
    <col min="5" max="5" width="21.7109375" style="1" bestFit="1" customWidth="1"/>
    <col min="6" max="6" width="26.42578125" style="1" hidden="1" customWidth="1"/>
    <col min="7" max="7" width="26.5703125" hidden="1" customWidth="1"/>
    <col min="8" max="8" width="5.140625" style="124" hidden="1" customWidth="1"/>
    <col min="9" max="9" width="5.140625" style="124" bestFit="1" customWidth="1"/>
    <col min="10" max="10" width="11" bestFit="1" customWidth="1"/>
    <col min="11" max="11" width="32" bestFit="1" customWidth="1"/>
    <col min="12" max="12" width="41.42578125" bestFit="1" customWidth="1"/>
    <col min="13" max="13" width="8.28515625" style="125" bestFit="1" customWidth="1"/>
    <col min="14" max="14" width="12.42578125" customWidth="1"/>
    <col min="15" max="20" width="5" bestFit="1" customWidth="1"/>
    <col min="21" max="21" width="5.140625" bestFit="1" customWidth="1"/>
    <col min="22" max="22" width="7.28515625" bestFit="1" customWidth="1"/>
    <col min="23" max="23" width="6" bestFit="1" customWidth="1"/>
    <col min="24" max="24" width="6.85546875" customWidth="1"/>
    <col min="25" max="25" width="9.140625" customWidth="1"/>
    <col min="26" max="26" width="7.28515625" customWidth="1"/>
    <col min="27" max="27" width="11.42578125" customWidth="1"/>
    <col min="28" max="28" width="9.42578125" bestFit="1" customWidth="1"/>
    <col min="29" max="29" width="10.85546875" hidden="1" customWidth="1"/>
    <col min="30" max="30" width="7.85546875" style="126" hidden="1" customWidth="1"/>
    <col min="31" max="31" width="12.140625" style="126" hidden="1" customWidth="1"/>
    <col min="32" max="32" width="15.140625" style="126" hidden="1" customWidth="1"/>
    <col min="33" max="33" width="7.42578125" style="126" bestFit="1" customWidth="1"/>
  </cols>
  <sheetData>
    <row r="1" spans="1:33" ht="17.25" customHeight="1" x14ac:dyDescent="0.25">
      <c r="C1" s="56" t="s">
        <v>149</v>
      </c>
      <c r="D1" s="150"/>
      <c r="E1" s="56"/>
      <c r="F1" s="56"/>
      <c r="G1" s="56"/>
      <c r="H1" s="56"/>
      <c r="I1" s="2"/>
      <c r="J1" s="154" t="s">
        <v>396</v>
      </c>
      <c r="K1" s="154"/>
      <c r="L1" s="154"/>
      <c r="M1" s="154"/>
      <c r="N1" s="154"/>
      <c r="O1" s="154"/>
      <c r="P1" s="154"/>
      <c r="Q1" s="154"/>
      <c r="R1" s="154"/>
      <c r="S1" s="154"/>
      <c r="T1" s="154"/>
      <c r="U1" s="154"/>
      <c r="V1" s="154"/>
      <c r="W1" s="154"/>
      <c r="X1" s="154"/>
      <c r="Y1" s="154"/>
      <c r="Z1" s="154"/>
      <c r="AA1" s="154"/>
      <c r="AB1" s="154"/>
      <c r="AC1" s="154"/>
      <c r="AD1" s="154"/>
      <c r="AE1" s="154"/>
      <c r="AF1" s="154"/>
      <c r="AG1" s="154"/>
    </row>
    <row r="2" spans="1:33" ht="20.25" customHeight="1" x14ac:dyDescent="0.25">
      <c r="B2" s="49"/>
      <c r="C2" s="56"/>
      <c r="D2" s="150"/>
      <c r="E2" s="56"/>
      <c r="F2" s="56"/>
      <c r="G2" s="56"/>
      <c r="H2" s="56"/>
      <c r="I2" s="56"/>
      <c r="J2" s="154"/>
      <c r="K2" s="154"/>
      <c r="L2" s="154"/>
      <c r="M2" s="154"/>
      <c r="N2" s="154"/>
      <c r="O2" s="154"/>
      <c r="P2" s="154"/>
      <c r="Q2" s="154"/>
      <c r="R2" s="154"/>
      <c r="S2" s="154"/>
      <c r="T2" s="154"/>
      <c r="U2" s="154"/>
      <c r="V2" s="154"/>
      <c r="W2" s="154"/>
      <c r="X2" s="154"/>
      <c r="Y2" s="154"/>
      <c r="Z2" s="154"/>
      <c r="AA2" s="154"/>
      <c r="AB2" s="154"/>
      <c r="AC2" s="154"/>
      <c r="AD2" s="154"/>
      <c r="AE2" s="154"/>
      <c r="AF2" s="154"/>
      <c r="AG2" s="154"/>
    </row>
    <row r="3" spans="1:33" ht="16.5" customHeight="1" x14ac:dyDescent="0.25">
      <c r="B3" s="49"/>
      <c r="C3" s="54"/>
      <c r="D3" s="150"/>
      <c r="E3" s="148"/>
      <c r="F3" s="136"/>
      <c r="G3" s="136"/>
      <c r="H3" s="136"/>
      <c r="I3" s="136"/>
      <c r="J3" s="136"/>
      <c r="K3" s="132"/>
      <c r="L3" s="153" t="s">
        <v>395</v>
      </c>
      <c r="M3" s="153"/>
      <c r="N3" s="153"/>
      <c r="O3" s="152" t="s">
        <v>146</v>
      </c>
      <c r="P3" s="152"/>
      <c r="Q3" s="152"/>
      <c r="R3" s="152"/>
      <c r="S3" s="152"/>
      <c r="T3" s="152"/>
      <c r="U3" s="152"/>
      <c r="V3" s="152"/>
      <c r="W3" s="152"/>
      <c r="X3" s="152"/>
      <c r="Y3" s="132"/>
      <c r="Z3" s="132"/>
      <c r="AA3" s="50"/>
      <c r="AB3" s="50"/>
      <c r="AC3" s="52"/>
      <c r="AD3" s="52"/>
      <c r="AE3" s="52"/>
      <c r="AF3" s="58"/>
      <c r="AG3" s="58"/>
    </row>
    <row r="4" spans="1:33" ht="24.75" customHeight="1" x14ac:dyDescent="0.25">
      <c r="B4" s="49"/>
      <c r="C4" s="53"/>
      <c r="D4" s="137"/>
      <c r="E4" s="155" t="s">
        <v>409</v>
      </c>
      <c r="F4" s="155"/>
      <c r="G4" s="155"/>
      <c r="H4" s="155"/>
      <c r="I4" s="155"/>
      <c r="J4" s="155"/>
      <c r="K4" s="147"/>
      <c r="L4" s="135"/>
      <c r="M4" s="135"/>
      <c r="N4" s="135"/>
      <c r="O4" s="152" t="s">
        <v>144</v>
      </c>
      <c r="P4" s="152"/>
      <c r="Q4" s="152"/>
      <c r="R4" s="152"/>
      <c r="S4" s="152"/>
      <c r="T4" s="152"/>
      <c r="U4" s="152"/>
      <c r="V4" s="152"/>
      <c r="W4" s="152"/>
      <c r="X4" s="152"/>
      <c r="Y4" s="135"/>
      <c r="Z4" s="135"/>
      <c r="AA4" s="50"/>
      <c r="AB4" s="52"/>
      <c r="AC4" s="52"/>
      <c r="AD4" s="52"/>
      <c r="AE4" s="52"/>
      <c r="AF4" s="58"/>
      <c r="AG4" s="58"/>
    </row>
    <row r="5" spans="1:33" s="39" customFormat="1" ht="60" customHeight="1" x14ac:dyDescent="0.25">
      <c r="A5" s="59" t="s">
        <v>143</v>
      </c>
      <c r="B5" s="60" t="s">
        <v>142</v>
      </c>
      <c r="C5" s="61" t="s">
        <v>141</v>
      </c>
      <c r="D5" s="46" t="s">
        <v>140</v>
      </c>
      <c r="E5" s="43" t="s">
        <v>139</v>
      </c>
      <c r="F5" s="46" t="s">
        <v>138</v>
      </c>
      <c r="G5" s="46" t="s">
        <v>150</v>
      </c>
      <c r="H5" s="62" t="s">
        <v>151</v>
      </c>
      <c r="I5" s="62" t="s">
        <v>152</v>
      </c>
      <c r="J5" s="43" t="s">
        <v>134</v>
      </c>
      <c r="K5" s="43" t="s">
        <v>133</v>
      </c>
      <c r="L5" s="43" t="s">
        <v>132</v>
      </c>
      <c r="M5" s="63" t="s">
        <v>131</v>
      </c>
      <c r="N5" s="43" t="s">
        <v>391</v>
      </c>
      <c r="O5" s="43" t="s">
        <v>390</v>
      </c>
      <c r="P5" s="43" t="s">
        <v>389</v>
      </c>
      <c r="Q5" s="43" t="s">
        <v>388</v>
      </c>
      <c r="R5" s="43" t="s">
        <v>387</v>
      </c>
      <c r="S5" s="43" t="s">
        <v>386</v>
      </c>
      <c r="T5" s="43" t="s">
        <v>385</v>
      </c>
      <c r="U5" s="43" t="s">
        <v>153</v>
      </c>
      <c r="V5" s="43" t="s">
        <v>129</v>
      </c>
      <c r="W5" s="43" t="s">
        <v>128</v>
      </c>
      <c r="X5" s="43" t="s">
        <v>127</v>
      </c>
      <c r="Y5" s="43" t="s">
        <v>126</v>
      </c>
      <c r="Z5" s="43" t="s">
        <v>125</v>
      </c>
      <c r="AA5" s="64" t="s">
        <v>154</v>
      </c>
      <c r="AB5" s="64" t="s">
        <v>155</v>
      </c>
      <c r="AC5" s="65" t="s">
        <v>156</v>
      </c>
      <c r="AD5" s="66" t="s">
        <v>122</v>
      </c>
      <c r="AE5" s="66" t="s">
        <v>121</v>
      </c>
      <c r="AF5" s="66" t="s">
        <v>157</v>
      </c>
      <c r="AG5" s="66" t="s">
        <v>120</v>
      </c>
    </row>
    <row r="6" spans="1:33" ht="63" customHeight="1" x14ac:dyDescent="0.25">
      <c r="A6" s="67">
        <v>0</v>
      </c>
      <c r="B6" s="68"/>
      <c r="C6" s="69" t="s">
        <v>119</v>
      </c>
      <c r="D6" s="11" t="s">
        <v>118</v>
      </c>
      <c r="E6" s="11" t="s">
        <v>408</v>
      </c>
      <c r="F6" s="70" t="s">
        <v>158</v>
      </c>
      <c r="G6" s="11" t="s">
        <v>159</v>
      </c>
      <c r="H6" s="15" t="s">
        <v>160</v>
      </c>
      <c r="I6" s="71" t="s">
        <v>3</v>
      </c>
      <c r="J6" s="72" t="s">
        <v>106</v>
      </c>
      <c r="K6" s="13" t="s">
        <v>161</v>
      </c>
      <c r="L6" s="13" t="s">
        <v>162</v>
      </c>
      <c r="M6" s="38">
        <v>22.8</v>
      </c>
      <c r="N6" s="73">
        <v>1</v>
      </c>
      <c r="O6" s="146" t="s">
        <v>407</v>
      </c>
      <c r="P6" s="146" t="s">
        <v>407</v>
      </c>
      <c r="Q6" s="146" t="s">
        <v>407</v>
      </c>
      <c r="R6" s="146" t="s">
        <v>407</v>
      </c>
      <c r="S6" s="146" t="s">
        <v>407</v>
      </c>
      <c r="T6" s="146" t="s">
        <v>407</v>
      </c>
      <c r="U6" s="146" t="s">
        <v>407</v>
      </c>
      <c r="V6" s="146" t="s">
        <v>407</v>
      </c>
      <c r="W6" s="146" t="s">
        <v>407</v>
      </c>
      <c r="X6" s="146" t="s">
        <v>407</v>
      </c>
      <c r="Y6" s="146" t="s">
        <v>407</v>
      </c>
      <c r="Z6" s="146" t="s">
        <v>407</v>
      </c>
      <c r="AA6" s="146" t="s">
        <v>407</v>
      </c>
      <c r="AB6" s="146" t="s">
        <v>407</v>
      </c>
      <c r="AC6" s="146" t="s">
        <v>407</v>
      </c>
      <c r="AD6" s="146" t="s">
        <v>407</v>
      </c>
      <c r="AE6" s="146" t="s">
        <v>407</v>
      </c>
      <c r="AF6" s="146" t="s">
        <v>407</v>
      </c>
      <c r="AG6" s="146" t="s">
        <v>407</v>
      </c>
    </row>
    <row r="7" spans="1:33" ht="59.25" customHeight="1" x14ac:dyDescent="0.25">
      <c r="A7" s="67">
        <v>0</v>
      </c>
      <c r="B7" s="68"/>
      <c r="C7" s="69" t="s">
        <v>112</v>
      </c>
      <c r="D7" s="11" t="s">
        <v>111</v>
      </c>
      <c r="E7" s="11" t="s">
        <v>163</v>
      </c>
      <c r="F7" s="70" t="s">
        <v>164</v>
      </c>
      <c r="G7" s="11" t="s">
        <v>165</v>
      </c>
      <c r="H7" s="15" t="s">
        <v>160</v>
      </c>
      <c r="I7" s="71" t="s">
        <v>3</v>
      </c>
      <c r="J7" s="72" t="s">
        <v>106</v>
      </c>
      <c r="K7" s="13" t="s">
        <v>161</v>
      </c>
      <c r="L7" s="13" t="s">
        <v>166</v>
      </c>
      <c r="M7" s="10">
        <v>100</v>
      </c>
      <c r="N7" s="73">
        <v>1</v>
      </c>
      <c r="O7" s="146" t="s">
        <v>407</v>
      </c>
      <c r="P7" s="146" t="s">
        <v>407</v>
      </c>
      <c r="Q7" s="146" t="s">
        <v>407</v>
      </c>
      <c r="R7" s="146" t="s">
        <v>407</v>
      </c>
      <c r="S7" s="146" t="s">
        <v>407</v>
      </c>
      <c r="T7" s="146" t="s">
        <v>407</v>
      </c>
      <c r="U7" s="146" t="s">
        <v>407</v>
      </c>
      <c r="V7" s="146" t="s">
        <v>407</v>
      </c>
      <c r="W7" s="146" t="s">
        <v>407</v>
      </c>
      <c r="X7" s="146" t="s">
        <v>407</v>
      </c>
      <c r="Y7" s="146" t="s">
        <v>407</v>
      </c>
      <c r="Z7" s="146" t="s">
        <v>407</v>
      </c>
      <c r="AA7" s="146" t="s">
        <v>407</v>
      </c>
      <c r="AB7" s="146" t="s">
        <v>407</v>
      </c>
      <c r="AC7" s="146" t="s">
        <v>407</v>
      </c>
      <c r="AD7" s="146" t="s">
        <v>407</v>
      </c>
      <c r="AE7" s="146" t="s">
        <v>407</v>
      </c>
      <c r="AF7" s="146" t="s">
        <v>407</v>
      </c>
      <c r="AG7" s="146" t="s">
        <v>407</v>
      </c>
    </row>
    <row r="8" spans="1:33" ht="97.5" customHeight="1" x14ac:dyDescent="0.25">
      <c r="A8" s="76">
        <v>1</v>
      </c>
      <c r="B8" s="77"/>
      <c r="C8" s="78" t="s">
        <v>103</v>
      </c>
      <c r="D8" s="26" t="s">
        <v>167</v>
      </c>
      <c r="E8" s="26" t="s">
        <v>168</v>
      </c>
      <c r="F8" s="79" t="s">
        <v>169</v>
      </c>
      <c r="G8" s="26" t="s">
        <v>170</v>
      </c>
      <c r="H8" s="29" t="s">
        <v>171</v>
      </c>
      <c r="I8" s="80" t="s">
        <v>3</v>
      </c>
      <c r="J8" s="81" t="s">
        <v>172</v>
      </c>
      <c r="K8" s="27" t="s">
        <v>173</v>
      </c>
      <c r="L8" s="27" t="s">
        <v>174</v>
      </c>
      <c r="M8" s="25">
        <v>117974</v>
      </c>
      <c r="N8" s="82">
        <v>1</v>
      </c>
      <c r="O8" s="23">
        <f t="shared" ref="O8:Z8" si="0">O9+O10+O11+O12+O13+O14+O15+O16</f>
        <v>7822</v>
      </c>
      <c r="P8" s="23">
        <f t="shared" si="0"/>
        <v>7495</v>
      </c>
      <c r="Q8" s="23">
        <f t="shared" si="0"/>
        <v>9317</v>
      </c>
      <c r="R8" s="23">
        <f t="shared" si="0"/>
        <v>8027</v>
      </c>
      <c r="S8" s="23">
        <f t="shared" si="0"/>
        <v>7796</v>
      </c>
      <c r="T8" s="23">
        <f t="shared" si="0"/>
        <v>9061</v>
      </c>
      <c r="U8" s="21">
        <f t="shared" si="0"/>
        <v>9387</v>
      </c>
      <c r="V8" s="21">
        <f t="shared" si="0"/>
        <v>11752</v>
      </c>
      <c r="W8" s="21">
        <f t="shared" si="0"/>
        <v>13248</v>
      </c>
      <c r="X8" s="21">
        <f t="shared" si="0"/>
        <v>8717</v>
      </c>
      <c r="Y8" s="21">
        <f t="shared" si="0"/>
        <v>13307</v>
      </c>
      <c r="Z8" s="21">
        <f t="shared" si="0"/>
        <v>10890</v>
      </c>
      <c r="AA8" s="83">
        <f t="shared" ref="AA8:AA42" si="1">O8+P8+Q8+R8+S8+T8+U8+V8+W8+X8+Y8+Z8</f>
        <v>116819</v>
      </c>
      <c r="AB8" s="83">
        <v>117974</v>
      </c>
      <c r="AC8" s="84">
        <f t="shared" ref="AC8:AC46" si="2">AA8*100/M8</f>
        <v>99.020970722362549</v>
      </c>
      <c r="AD8" s="85">
        <v>101734</v>
      </c>
      <c r="AE8" s="85">
        <v>98257</v>
      </c>
      <c r="AF8" s="85"/>
      <c r="AG8" s="86">
        <f t="shared" ref="AG8:AG41" si="3">AA8*100/AB8</f>
        <v>99.020970722362549</v>
      </c>
    </row>
    <row r="9" spans="1:33" ht="51.75" customHeight="1" x14ac:dyDescent="0.25">
      <c r="A9" s="67">
        <v>1</v>
      </c>
      <c r="B9" s="68" t="s">
        <v>175</v>
      </c>
      <c r="C9" s="69" t="s">
        <v>9</v>
      </c>
      <c r="D9" s="11" t="s">
        <v>176</v>
      </c>
      <c r="E9" s="11" t="s">
        <v>177</v>
      </c>
      <c r="F9" s="70" t="s">
        <v>178</v>
      </c>
      <c r="G9" s="11" t="s">
        <v>179</v>
      </c>
      <c r="H9" s="15" t="s">
        <v>171</v>
      </c>
      <c r="I9" s="71" t="s">
        <v>3</v>
      </c>
      <c r="J9" s="72" t="s">
        <v>172</v>
      </c>
      <c r="K9" s="13" t="s">
        <v>180</v>
      </c>
      <c r="L9" s="13" t="s">
        <v>181</v>
      </c>
      <c r="M9" s="87">
        <v>3200</v>
      </c>
      <c r="N9" s="88">
        <v>1</v>
      </c>
      <c r="O9" s="6">
        <v>193</v>
      </c>
      <c r="P9" s="7">
        <v>218</v>
      </c>
      <c r="Q9" s="7">
        <v>296</v>
      </c>
      <c r="R9" s="7">
        <v>241</v>
      </c>
      <c r="S9" s="7">
        <v>285</v>
      </c>
      <c r="T9" s="7">
        <v>253</v>
      </c>
      <c r="U9" s="7">
        <v>251</v>
      </c>
      <c r="V9" s="7">
        <v>272</v>
      </c>
      <c r="W9" s="7">
        <v>238</v>
      </c>
      <c r="X9" s="7">
        <v>274</v>
      </c>
      <c r="Y9" s="7">
        <v>250</v>
      </c>
      <c r="Z9" s="7">
        <v>205</v>
      </c>
      <c r="AA9" s="89">
        <f t="shared" si="1"/>
        <v>2976</v>
      </c>
      <c r="AB9" s="89">
        <v>3200</v>
      </c>
      <c r="AC9" s="90">
        <f t="shared" si="2"/>
        <v>93</v>
      </c>
      <c r="AD9" s="75">
        <v>3500</v>
      </c>
      <c r="AE9" s="75">
        <v>3282</v>
      </c>
      <c r="AF9" s="75"/>
      <c r="AG9" s="91">
        <f t="shared" si="3"/>
        <v>93</v>
      </c>
    </row>
    <row r="10" spans="1:33" ht="63" customHeight="1" x14ac:dyDescent="0.25">
      <c r="A10" s="67">
        <v>1</v>
      </c>
      <c r="B10" s="68" t="s">
        <v>175</v>
      </c>
      <c r="C10" s="69" t="s">
        <v>9</v>
      </c>
      <c r="D10" s="11" t="s">
        <v>182</v>
      </c>
      <c r="E10" s="11" t="s">
        <v>183</v>
      </c>
      <c r="F10" s="70" t="s">
        <v>178</v>
      </c>
      <c r="G10" s="11" t="s">
        <v>184</v>
      </c>
      <c r="H10" s="15" t="s">
        <v>171</v>
      </c>
      <c r="I10" s="71" t="s">
        <v>3</v>
      </c>
      <c r="J10" s="72" t="s">
        <v>172</v>
      </c>
      <c r="K10" s="70" t="s">
        <v>178</v>
      </c>
      <c r="L10" s="13" t="s">
        <v>181</v>
      </c>
      <c r="M10" s="87">
        <v>42739</v>
      </c>
      <c r="N10" s="88">
        <v>1</v>
      </c>
      <c r="O10" s="6">
        <v>3197</v>
      </c>
      <c r="P10" s="7">
        <v>3173</v>
      </c>
      <c r="Q10" s="7">
        <v>3658</v>
      </c>
      <c r="R10" s="7">
        <v>3048</v>
      </c>
      <c r="S10" s="7">
        <v>3524</v>
      </c>
      <c r="T10" s="7">
        <v>3787</v>
      </c>
      <c r="U10" s="7">
        <v>3635</v>
      </c>
      <c r="V10" s="7">
        <v>3817</v>
      </c>
      <c r="W10" s="7">
        <v>3665</v>
      </c>
      <c r="X10" s="7">
        <v>4076</v>
      </c>
      <c r="Y10" s="7">
        <v>4248</v>
      </c>
      <c r="Z10" s="7">
        <v>3675</v>
      </c>
      <c r="AA10" s="89">
        <f t="shared" si="1"/>
        <v>43503</v>
      </c>
      <c r="AB10" s="89">
        <v>42739</v>
      </c>
      <c r="AC10" s="90">
        <f t="shared" si="2"/>
        <v>101.78759446875219</v>
      </c>
      <c r="AD10" s="75">
        <v>44181</v>
      </c>
      <c r="AE10" s="75">
        <v>38271</v>
      </c>
      <c r="AF10" s="75"/>
      <c r="AG10" s="91">
        <f t="shared" si="3"/>
        <v>101.78759446875219</v>
      </c>
    </row>
    <row r="11" spans="1:33" ht="66.75" customHeight="1" x14ac:dyDescent="0.25">
      <c r="A11" s="67">
        <v>1</v>
      </c>
      <c r="B11" s="68" t="s">
        <v>175</v>
      </c>
      <c r="C11" s="69" t="s">
        <v>9</v>
      </c>
      <c r="D11" s="11" t="s">
        <v>185</v>
      </c>
      <c r="E11" s="11" t="s">
        <v>186</v>
      </c>
      <c r="F11" s="70" t="s">
        <v>187</v>
      </c>
      <c r="G11" s="11" t="s">
        <v>188</v>
      </c>
      <c r="H11" s="15" t="s">
        <v>171</v>
      </c>
      <c r="I11" s="71" t="s">
        <v>3</v>
      </c>
      <c r="J11" s="72" t="s">
        <v>189</v>
      </c>
      <c r="K11" s="70" t="s">
        <v>187</v>
      </c>
      <c r="L11" s="13" t="s">
        <v>190</v>
      </c>
      <c r="M11" s="87">
        <v>2000</v>
      </c>
      <c r="N11" s="88">
        <v>1</v>
      </c>
      <c r="O11" s="6">
        <v>70</v>
      </c>
      <c r="P11" s="7">
        <v>221</v>
      </c>
      <c r="Q11" s="7">
        <v>195</v>
      </c>
      <c r="R11" s="7">
        <v>164</v>
      </c>
      <c r="S11" s="7">
        <v>218</v>
      </c>
      <c r="T11" s="7">
        <v>196</v>
      </c>
      <c r="U11" s="7">
        <v>140</v>
      </c>
      <c r="V11" s="7">
        <v>205</v>
      </c>
      <c r="W11" s="7">
        <v>136</v>
      </c>
      <c r="X11" s="7">
        <v>231</v>
      </c>
      <c r="Y11" s="7">
        <v>211</v>
      </c>
      <c r="Z11" s="7">
        <v>160</v>
      </c>
      <c r="AA11" s="89">
        <f t="shared" si="1"/>
        <v>2147</v>
      </c>
      <c r="AB11" s="89">
        <v>2000</v>
      </c>
      <c r="AC11" s="74">
        <f t="shared" si="2"/>
        <v>107.35</v>
      </c>
      <c r="AD11" s="75">
        <v>1690</v>
      </c>
      <c r="AE11" s="75">
        <v>1662</v>
      </c>
      <c r="AF11" s="75" t="s">
        <v>191</v>
      </c>
      <c r="AG11" s="91">
        <f t="shared" si="3"/>
        <v>107.35</v>
      </c>
    </row>
    <row r="12" spans="1:33" ht="59.25" customHeight="1" x14ac:dyDescent="0.25">
      <c r="A12" s="67">
        <v>1</v>
      </c>
      <c r="B12" s="68" t="s">
        <v>175</v>
      </c>
      <c r="C12" s="69" t="s">
        <v>9</v>
      </c>
      <c r="D12" s="11" t="s">
        <v>192</v>
      </c>
      <c r="E12" s="11" t="s">
        <v>193</v>
      </c>
      <c r="F12" s="70" t="s">
        <v>187</v>
      </c>
      <c r="G12" s="11" t="s">
        <v>194</v>
      </c>
      <c r="H12" s="15" t="s">
        <v>171</v>
      </c>
      <c r="I12" s="71" t="s">
        <v>3</v>
      </c>
      <c r="J12" s="72" t="s">
        <v>189</v>
      </c>
      <c r="K12" s="13" t="s">
        <v>195</v>
      </c>
      <c r="L12" s="13" t="s">
        <v>196</v>
      </c>
      <c r="M12" s="87">
        <v>349</v>
      </c>
      <c r="N12" s="88">
        <v>1</v>
      </c>
      <c r="O12" s="6">
        <v>20</v>
      </c>
      <c r="P12" s="7">
        <v>48</v>
      </c>
      <c r="Q12" s="7">
        <v>30</v>
      </c>
      <c r="R12" s="7">
        <v>31</v>
      </c>
      <c r="S12" s="7">
        <v>15</v>
      </c>
      <c r="T12" s="7">
        <v>20</v>
      </c>
      <c r="U12" s="7">
        <v>21</v>
      </c>
      <c r="V12" s="7">
        <v>26</v>
      </c>
      <c r="W12" s="7">
        <v>23</v>
      </c>
      <c r="X12" s="7">
        <v>11</v>
      </c>
      <c r="Y12" s="7">
        <v>21</v>
      </c>
      <c r="Z12" s="7">
        <v>22</v>
      </c>
      <c r="AA12" s="89">
        <f t="shared" si="1"/>
        <v>288</v>
      </c>
      <c r="AB12" s="89">
        <v>349</v>
      </c>
      <c r="AC12" s="90">
        <f t="shared" si="2"/>
        <v>82.52148997134671</v>
      </c>
      <c r="AD12" s="75">
        <v>349</v>
      </c>
      <c r="AE12" s="75">
        <v>323</v>
      </c>
      <c r="AF12" s="75" t="s">
        <v>197</v>
      </c>
      <c r="AG12" s="91">
        <f t="shared" si="3"/>
        <v>82.52148997134671</v>
      </c>
    </row>
    <row r="13" spans="1:33" ht="65.25" customHeight="1" x14ac:dyDescent="0.25">
      <c r="A13" s="67">
        <v>1</v>
      </c>
      <c r="B13" s="68" t="s">
        <v>175</v>
      </c>
      <c r="C13" s="69" t="s">
        <v>9</v>
      </c>
      <c r="D13" s="11" t="s">
        <v>198</v>
      </c>
      <c r="E13" s="11" t="s">
        <v>199</v>
      </c>
      <c r="F13" s="70" t="s">
        <v>398</v>
      </c>
      <c r="G13" s="11" t="s">
        <v>200</v>
      </c>
      <c r="H13" s="15" t="s">
        <v>171</v>
      </c>
      <c r="I13" s="71" t="s">
        <v>3</v>
      </c>
      <c r="J13" s="72" t="s">
        <v>201</v>
      </c>
      <c r="K13" s="13" t="s">
        <v>202</v>
      </c>
      <c r="L13" s="13" t="s">
        <v>203</v>
      </c>
      <c r="M13" s="87">
        <v>3150</v>
      </c>
      <c r="N13" s="88">
        <v>1</v>
      </c>
      <c r="O13" s="6">
        <v>218</v>
      </c>
      <c r="P13" s="7">
        <v>216</v>
      </c>
      <c r="Q13" s="7">
        <v>409</v>
      </c>
      <c r="R13" s="7">
        <v>179</v>
      </c>
      <c r="S13" s="7">
        <v>319</v>
      </c>
      <c r="T13" s="7">
        <v>254</v>
      </c>
      <c r="U13" s="7">
        <v>287</v>
      </c>
      <c r="V13" s="7">
        <v>293</v>
      </c>
      <c r="W13" s="7">
        <v>235</v>
      </c>
      <c r="X13" s="7">
        <v>430</v>
      </c>
      <c r="Y13" s="7">
        <v>252</v>
      </c>
      <c r="Z13" s="7">
        <v>217</v>
      </c>
      <c r="AA13" s="89">
        <f t="shared" si="1"/>
        <v>3309</v>
      </c>
      <c r="AB13" s="89">
        <v>3150</v>
      </c>
      <c r="AC13" s="90">
        <f t="shared" si="2"/>
        <v>105.04761904761905</v>
      </c>
      <c r="AD13" s="75">
        <v>2800</v>
      </c>
      <c r="AE13" s="75">
        <v>3033</v>
      </c>
      <c r="AF13" s="75"/>
      <c r="AG13" s="91">
        <f t="shared" si="3"/>
        <v>105.04761904761905</v>
      </c>
    </row>
    <row r="14" spans="1:33" ht="66" customHeight="1" x14ac:dyDescent="0.25">
      <c r="A14" s="67">
        <v>1</v>
      </c>
      <c r="B14" s="68" t="s">
        <v>175</v>
      </c>
      <c r="C14" s="69" t="s">
        <v>9</v>
      </c>
      <c r="D14" s="11" t="s">
        <v>204</v>
      </c>
      <c r="E14" s="11" t="s">
        <v>205</v>
      </c>
      <c r="F14" s="70" t="s">
        <v>399</v>
      </c>
      <c r="G14" s="11" t="s">
        <v>206</v>
      </c>
      <c r="H14" s="15" t="s">
        <v>171</v>
      </c>
      <c r="I14" s="71" t="s">
        <v>3</v>
      </c>
      <c r="J14" s="72" t="s">
        <v>201</v>
      </c>
      <c r="K14" s="13" t="s">
        <v>207</v>
      </c>
      <c r="L14" s="13" t="s">
        <v>208</v>
      </c>
      <c r="M14" s="87">
        <v>4054</v>
      </c>
      <c r="N14" s="88">
        <v>1</v>
      </c>
      <c r="O14" s="6">
        <v>340</v>
      </c>
      <c r="P14" s="7">
        <v>335</v>
      </c>
      <c r="Q14" s="7">
        <v>422</v>
      </c>
      <c r="R14" s="7">
        <v>296</v>
      </c>
      <c r="S14" s="7">
        <v>369</v>
      </c>
      <c r="T14" s="7">
        <v>381</v>
      </c>
      <c r="U14" s="7">
        <v>429</v>
      </c>
      <c r="V14" s="7">
        <v>378</v>
      </c>
      <c r="W14" s="7">
        <v>364</v>
      </c>
      <c r="X14" s="7">
        <v>367</v>
      </c>
      <c r="Y14" s="7">
        <v>408</v>
      </c>
      <c r="Z14" s="7">
        <v>294</v>
      </c>
      <c r="AA14" s="89">
        <f t="shared" si="1"/>
        <v>4383</v>
      </c>
      <c r="AB14" s="89">
        <v>4054</v>
      </c>
      <c r="AC14" s="90">
        <f t="shared" si="2"/>
        <v>108.11544153922053</v>
      </c>
      <c r="AD14" s="75">
        <v>3372</v>
      </c>
      <c r="AE14" s="75">
        <v>3565</v>
      </c>
      <c r="AF14" s="75"/>
      <c r="AG14" s="91">
        <f t="shared" si="3"/>
        <v>108.11544153922053</v>
      </c>
    </row>
    <row r="15" spans="1:33" ht="69" customHeight="1" x14ac:dyDescent="0.25">
      <c r="A15" s="92">
        <v>1</v>
      </c>
      <c r="B15" s="93" t="s">
        <v>175</v>
      </c>
      <c r="C15" s="94" t="s">
        <v>9</v>
      </c>
      <c r="D15" s="11" t="s">
        <v>209</v>
      </c>
      <c r="E15" s="11" t="s">
        <v>210</v>
      </c>
      <c r="F15" s="70" t="s">
        <v>400</v>
      </c>
      <c r="G15" s="11" t="s">
        <v>211</v>
      </c>
      <c r="H15" s="15" t="s">
        <v>171</v>
      </c>
      <c r="I15" s="71" t="s">
        <v>3</v>
      </c>
      <c r="J15" s="72" t="s">
        <v>201</v>
      </c>
      <c r="K15" s="95" t="s">
        <v>212</v>
      </c>
      <c r="L15" s="95" t="s">
        <v>213</v>
      </c>
      <c r="M15" s="87">
        <v>64192</v>
      </c>
      <c r="N15" s="88">
        <v>1</v>
      </c>
      <c r="O15" s="6">
        <v>3779</v>
      </c>
      <c r="P15" s="7">
        <v>3282</v>
      </c>
      <c r="Q15" s="7">
        <v>4300</v>
      </c>
      <c r="R15" s="7">
        <v>4060</v>
      </c>
      <c r="S15" s="7">
        <v>3058</v>
      </c>
      <c r="T15" s="7">
        <v>4162</v>
      </c>
      <c r="U15" s="7">
        <v>4619</v>
      </c>
      <c r="V15" s="7">
        <v>6750</v>
      </c>
      <c r="W15" s="7">
        <v>8583</v>
      </c>
      <c r="X15" s="89">
        <v>3326</v>
      </c>
      <c r="Y15" s="7">
        <v>7912</v>
      </c>
      <c r="Z15" s="89">
        <v>6310</v>
      </c>
      <c r="AA15" s="89">
        <f t="shared" si="1"/>
        <v>60141</v>
      </c>
      <c r="AB15" s="89">
        <v>64192</v>
      </c>
      <c r="AC15" s="90">
        <f t="shared" si="2"/>
        <v>93.689244765702895</v>
      </c>
      <c r="AD15" s="75">
        <v>45742</v>
      </c>
      <c r="AE15" s="75">
        <v>48024</v>
      </c>
      <c r="AF15" s="75"/>
      <c r="AG15" s="91">
        <f t="shared" si="3"/>
        <v>93.689244765702895</v>
      </c>
    </row>
    <row r="16" spans="1:33" ht="71.25" customHeight="1" x14ac:dyDescent="0.25">
      <c r="A16" s="92">
        <v>1</v>
      </c>
      <c r="B16" s="93" t="s">
        <v>175</v>
      </c>
      <c r="C16" s="94" t="s">
        <v>9</v>
      </c>
      <c r="D16" s="11" t="s">
        <v>214</v>
      </c>
      <c r="E16" s="11" t="s">
        <v>215</v>
      </c>
      <c r="F16" s="70" t="s">
        <v>401</v>
      </c>
      <c r="G16" s="11" t="s">
        <v>216</v>
      </c>
      <c r="H16" s="15" t="s">
        <v>171</v>
      </c>
      <c r="I16" s="71" t="s">
        <v>3</v>
      </c>
      <c r="J16" s="72" t="s">
        <v>217</v>
      </c>
      <c r="K16" s="95" t="s">
        <v>218</v>
      </c>
      <c r="L16" s="95" t="s">
        <v>219</v>
      </c>
      <c r="M16" s="87">
        <v>88</v>
      </c>
      <c r="N16" s="88">
        <v>1</v>
      </c>
      <c r="O16" s="6">
        <v>5</v>
      </c>
      <c r="P16" s="7">
        <v>2</v>
      </c>
      <c r="Q16" s="7">
        <v>7</v>
      </c>
      <c r="R16" s="7">
        <v>8</v>
      </c>
      <c r="S16" s="7">
        <v>8</v>
      </c>
      <c r="T16" s="7">
        <v>8</v>
      </c>
      <c r="U16" s="7">
        <v>5</v>
      </c>
      <c r="V16" s="7">
        <v>11</v>
      </c>
      <c r="W16" s="7">
        <v>4</v>
      </c>
      <c r="X16" s="7">
        <v>2</v>
      </c>
      <c r="Y16" s="7">
        <v>5</v>
      </c>
      <c r="Z16" s="7">
        <v>7</v>
      </c>
      <c r="AA16" s="89">
        <f t="shared" si="1"/>
        <v>72</v>
      </c>
      <c r="AB16" s="89">
        <v>88</v>
      </c>
      <c r="AC16" s="90">
        <f t="shared" si="2"/>
        <v>81.818181818181813</v>
      </c>
      <c r="AD16" s="75">
        <v>100</v>
      </c>
      <c r="AE16" s="75">
        <v>97</v>
      </c>
      <c r="AF16" s="75" t="s">
        <v>220</v>
      </c>
      <c r="AG16" s="91">
        <f t="shared" si="3"/>
        <v>81.818181818181813</v>
      </c>
    </row>
    <row r="17" spans="1:33" ht="67.5" customHeight="1" x14ac:dyDescent="0.25">
      <c r="A17" s="76">
        <v>2</v>
      </c>
      <c r="B17" s="77" t="s">
        <v>221</v>
      </c>
      <c r="C17" s="78" t="s">
        <v>103</v>
      </c>
      <c r="D17" s="26" t="s">
        <v>222</v>
      </c>
      <c r="E17" s="26" t="s">
        <v>223</v>
      </c>
      <c r="F17" s="79" t="s">
        <v>224</v>
      </c>
      <c r="G17" s="26" t="s">
        <v>225</v>
      </c>
      <c r="H17" s="29" t="s">
        <v>171</v>
      </c>
      <c r="I17" s="80" t="s">
        <v>3</v>
      </c>
      <c r="J17" s="81" t="s">
        <v>189</v>
      </c>
      <c r="K17" s="27" t="s">
        <v>226</v>
      </c>
      <c r="L17" s="27" t="s">
        <v>227</v>
      </c>
      <c r="M17" s="96">
        <v>60276</v>
      </c>
      <c r="N17" s="82">
        <v>1</v>
      </c>
      <c r="O17" s="23">
        <f t="shared" ref="O17:Z17" si="4">O18+O19+O20+O21+O22+O23+O24+O25+O26+O27+O28</f>
        <v>2996</v>
      </c>
      <c r="P17" s="23">
        <f t="shared" si="4"/>
        <v>6074</v>
      </c>
      <c r="Q17" s="23">
        <f t="shared" si="4"/>
        <v>5397</v>
      </c>
      <c r="R17" s="23">
        <f t="shared" si="4"/>
        <v>5110</v>
      </c>
      <c r="S17" s="23">
        <f t="shared" si="4"/>
        <v>5240</v>
      </c>
      <c r="T17" s="23">
        <f t="shared" si="4"/>
        <v>5347</v>
      </c>
      <c r="U17" s="21">
        <f t="shared" si="4"/>
        <v>5713</v>
      </c>
      <c r="V17" s="21">
        <f t="shared" si="4"/>
        <v>5823</v>
      </c>
      <c r="W17" s="21">
        <f t="shared" si="4"/>
        <v>5517</v>
      </c>
      <c r="X17" s="21">
        <f t="shared" si="4"/>
        <v>5307</v>
      </c>
      <c r="Y17" s="21">
        <f t="shared" si="4"/>
        <v>5988</v>
      </c>
      <c r="Z17" s="21">
        <f t="shared" si="4"/>
        <v>4373</v>
      </c>
      <c r="AA17" s="83">
        <f t="shared" si="1"/>
        <v>62885</v>
      </c>
      <c r="AB17" s="83">
        <v>60276</v>
      </c>
      <c r="AC17" s="84">
        <f t="shared" si="2"/>
        <v>104.32842258942199</v>
      </c>
      <c r="AD17" s="97">
        <v>59861</v>
      </c>
      <c r="AE17" s="97">
        <v>59294</v>
      </c>
      <c r="AF17" s="97"/>
      <c r="AG17" s="86">
        <f t="shared" si="3"/>
        <v>104.32842258942199</v>
      </c>
    </row>
    <row r="18" spans="1:33" ht="70.5" customHeight="1" x14ac:dyDescent="0.25">
      <c r="A18" s="67">
        <v>2</v>
      </c>
      <c r="B18" s="68" t="s">
        <v>221</v>
      </c>
      <c r="C18" s="69" t="s">
        <v>9</v>
      </c>
      <c r="D18" s="11" t="s">
        <v>228</v>
      </c>
      <c r="E18" s="11" t="s">
        <v>229</v>
      </c>
      <c r="F18" s="70" t="s">
        <v>230</v>
      </c>
      <c r="G18" s="11" t="s">
        <v>231</v>
      </c>
      <c r="H18" s="15" t="s">
        <v>171</v>
      </c>
      <c r="I18" s="71" t="s">
        <v>3</v>
      </c>
      <c r="J18" s="72" t="s">
        <v>232</v>
      </c>
      <c r="K18" s="13" t="s">
        <v>233</v>
      </c>
      <c r="L18" s="13" t="s">
        <v>234</v>
      </c>
      <c r="M18" s="87">
        <v>2530</v>
      </c>
      <c r="N18" s="88">
        <v>1</v>
      </c>
      <c r="O18" s="6">
        <v>168</v>
      </c>
      <c r="P18" s="7">
        <v>159</v>
      </c>
      <c r="Q18" s="7">
        <v>194</v>
      </c>
      <c r="R18" s="7">
        <v>165</v>
      </c>
      <c r="S18" s="7">
        <v>173</v>
      </c>
      <c r="T18" s="7">
        <v>212</v>
      </c>
      <c r="U18" s="7">
        <v>184</v>
      </c>
      <c r="V18" s="7">
        <v>215</v>
      </c>
      <c r="W18" s="7">
        <v>165</v>
      </c>
      <c r="X18" s="7">
        <v>177</v>
      </c>
      <c r="Y18" s="7">
        <v>174</v>
      </c>
      <c r="Z18" s="7">
        <v>167</v>
      </c>
      <c r="AA18" s="89">
        <f t="shared" si="1"/>
        <v>2153</v>
      </c>
      <c r="AB18" s="89">
        <v>2530</v>
      </c>
      <c r="AC18" s="90">
        <f t="shared" si="2"/>
        <v>85.098814229249015</v>
      </c>
      <c r="AD18" s="75">
        <v>2530</v>
      </c>
      <c r="AE18" s="75">
        <v>2057</v>
      </c>
      <c r="AF18" s="75"/>
      <c r="AG18" s="91">
        <f t="shared" si="3"/>
        <v>85.098814229249015</v>
      </c>
    </row>
    <row r="19" spans="1:33" ht="54" customHeight="1" x14ac:dyDescent="0.25">
      <c r="A19" s="67">
        <v>2</v>
      </c>
      <c r="B19" s="68" t="s">
        <v>221</v>
      </c>
      <c r="C19" s="69" t="s">
        <v>9</v>
      </c>
      <c r="D19" s="11" t="s">
        <v>235</v>
      </c>
      <c r="E19" s="11" t="s">
        <v>236</v>
      </c>
      <c r="F19" s="70" t="s">
        <v>237</v>
      </c>
      <c r="G19" s="11" t="s">
        <v>238</v>
      </c>
      <c r="H19" s="15" t="s">
        <v>171</v>
      </c>
      <c r="I19" s="71" t="s">
        <v>3</v>
      </c>
      <c r="J19" s="72" t="s">
        <v>239</v>
      </c>
      <c r="K19" s="13" t="s">
        <v>240</v>
      </c>
      <c r="L19" s="13" t="s">
        <v>241</v>
      </c>
      <c r="M19" s="87">
        <v>3000</v>
      </c>
      <c r="N19" s="88">
        <v>1</v>
      </c>
      <c r="O19" s="6">
        <v>156</v>
      </c>
      <c r="P19" s="7">
        <v>182</v>
      </c>
      <c r="Q19" s="7">
        <v>198</v>
      </c>
      <c r="R19" s="7">
        <v>180</v>
      </c>
      <c r="S19" s="7">
        <v>207</v>
      </c>
      <c r="T19" s="7">
        <v>210</v>
      </c>
      <c r="U19" s="7">
        <v>242</v>
      </c>
      <c r="V19" s="7">
        <v>232</v>
      </c>
      <c r="W19" s="7">
        <v>186</v>
      </c>
      <c r="X19" s="7">
        <v>213</v>
      </c>
      <c r="Y19" s="7">
        <v>204</v>
      </c>
      <c r="Z19" s="7">
        <v>188</v>
      </c>
      <c r="AA19" s="89">
        <f t="shared" si="1"/>
        <v>2398</v>
      </c>
      <c r="AB19" s="89">
        <v>3000</v>
      </c>
      <c r="AC19" s="90">
        <f t="shared" si="2"/>
        <v>79.933333333333337</v>
      </c>
      <c r="AD19" s="75">
        <v>2760</v>
      </c>
      <c r="AE19" s="75">
        <v>2278</v>
      </c>
      <c r="AF19" s="75"/>
      <c r="AG19" s="98">
        <f t="shared" si="3"/>
        <v>79.933333333333337</v>
      </c>
    </row>
    <row r="20" spans="1:33" ht="72.75" customHeight="1" x14ac:dyDescent="0.25">
      <c r="A20" s="67">
        <v>2</v>
      </c>
      <c r="B20" s="68" t="s">
        <v>221</v>
      </c>
      <c r="C20" s="69" t="s">
        <v>9</v>
      </c>
      <c r="D20" s="11" t="s">
        <v>242</v>
      </c>
      <c r="E20" s="11" t="s">
        <v>243</v>
      </c>
      <c r="F20" s="70" t="s">
        <v>402</v>
      </c>
      <c r="G20" s="11" t="s">
        <v>244</v>
      </c>
      <c r="H20" s="15" t="s">
        <v>171</v>
      </c>
      <c r="I20" s="71" t="s">
        <v>3</v>
      </c>
      <c r="J20" s="72" t="s">
        <v>245</v>
      </c>
      <c r="K20" s="13" t="s">
        <v>246</v>
      </c>
      <c r="L20" s="13" t="s">
        <v>247</v>
      </c>
      <c r="M20" s="87">
        <v>20900</v>
      </c>
      <c r="N20" s="88">
        <v>1</v>
      </c>
      <c r="O20" s="6">
        <v>185</v>
      </c>
      <c r="P20" s="7">
        <v>3425</v>
      </c>
      <c r="Q20" s="7">
        <v>1895</v>
      </c>
      <c r="R20" s="7">
        <v>1684</v>
      </c>
      <c r="S20" s="7">
        <v>1729</v>
      </c>
      <c r="T20" s="7">
        <v>1816</v>
      </c>
      <c r="U20" s="7">
        <v>2130</v>
      </c>
      <c r="V20" s="7">
        <v>1927</v>
      </c>
      <c r="W20" s="7">
        <v>1649</v>
      </c>
      <c r="X20" s="7">
        <v>1776</v>
      </c>
      <c r="Y20" s="7">
        <v>2475</v>
      </c>
      <c r="Z20" s="7">
        <v>1417</v>
      </c>
      <c r="AA20" s="89">
        <f t="shared" si="1"/>
        <v>22108</v>
      </c>
      <c r="AB20" s="89">
        <v>20900</v>
      </c>
      <c r="AC20" s="90">
        <f t="shared" si="2"/>
        <v>105.77990430622009</v>
      </c>
      <c r="AD20" s="75">
        <v>25900</v>
      </c>
      <c r="AE20" s="75">
        <v>20782</v>
      </c>
      <c r="AF20" s="75"/>
      <c r="AG20" s="91">
        <f t="shared" si="3"/>
        <v>105.77990430622009</v>
      </c>
    </row>
    <row r="21" spans="1:33" ht="67.5" customHeight="1" x14ac:dyDescent="0.25">
      <c r="A21" s="67">
        <v>2</v>
      </c>
      <c r="B21" s="68" t="s">
        <v>221</v>
      </c>
      <c r="C21" s="69" t="s">
        <v>9</v>
      </c>
      <c r="D21" s="11" t="s">
        <v>248</v>
      </c>
      <c r="E21" s="11" t="s">
        <v>249</v>
      </c>
      <c r="F21" s="70" t="s">
        <v>403</v>
      </c>
      <c r="G21" s="11" t="s">
        <v>250</v>
      </c>
      <c r="H21" s="15" t="s">
        <v>171</v>
      </c>
      <c r="I21" s="71" t="s">
        <v>3</v>
      </c>
      <c r="J21" s="72" t="s">
        <v>251</v>
      </c>
      <c r="K21" s="13" t="s">
        <v>252</v>
      </c>
      <c r="L21" s="13" t="s">
        <v>253</v>
      </c>
      <c r="M21" s="87">
        <v>9500</v>
      </c>
      <c r="N21" s="88">
        <v>1</v>
      </c>
      <c r="O21" s="6">
        <v>781</v>
      </c>
      <c r="P21" s="7">
        <v>803</v>
      </c>
      <c r="Q21" s="7">
        <v>945</v>
      </c>
      <c r="R21" s="7">
        <v>844</v>
      </c>
      <c r="S21" s="7">
        <v>887</v>
      </c>
      <c r="T21" s="7">
        <v>928</v>
      </c>
      <c r="U21" s="7">
        <v>907</v>
      </c>
      <c r="V21" s="7">
        <v>942</v>
      </c>
      <c r="W21" s="7">
        <v>915</v>
      </c>
      <c r="X21" s="7">
        <v>958</v>
      </c>
      <c r="Y21" s="7">
        <v>836</v>
      </c>
      <c r="Z21" s="7">
        <v>927</v>
      </c>
      <c r="AA21" s="89">
        <f t="shared" si="1"/>
        <v>10673</v>
      </c>
      <c r="AB21" s="89">
        <v>9500</v>
      </c>
      <c r="AC21" s="90">
        <f t="shared" si="2"/>
        <v>112.34736842105264</v>
      </c>
      <c r="AD21" s="75">
        <v>9500</v>
      </c>
      <c r="AE21" s="75">
        <v>9850</v>
      </c>
      <c r="AF21" s="75"/>
      <c r="AG21" s="91">
        <f t="shared" si="3"/>
        <v>112.34736842105264</v>
      </c>
    </row>
    <row r="22" spans="1:33" ht="63" customHeight="1" x14ac:dyDescent="0.25">
      <c r="A22" s="67">
        <v>2</v>
      </c>
      <c r="B22" s="68" t="s">
        <v>221</v>
      </c>
      <c r="C22" s="69" t="s">
        <v>9</v>
      </c>
      <c r="D22" s="11" t="s">
        <v>254</v>
      </c>
      <c r="E22" s="11" t="s">
        <v>255</v>
      </c>
      <c r="F22" s="70" t="s">
        <v>404</v>
      </c>
      <c r="G22" s="11" t="s">
        <v>256</v>
      </c>
      <c r="H22" s="15" t="s">
        <v>171</v>
      </c>
      <c r="I22" s="71" t="s">
        <v>3</v>
      </c>
      <c r="J22" s="72" t="s">
        <v>189</v>
      </c>
      <c r="K22" s="13" t="s">
        <v>257</v>
      </c>
      <c r="L22" s="13" t="s">
        <v>258</v>
      </c>
      <c r="M22" s="87">
        <v>148</v>
      </c>
      <c r="N22" s="88">
        <v>1</v>
      </c>
      <c r="O22" s="6">
        <v>7</v>
      </c>
      <c r="P22" s="7">
        <v>29</v>
      </c>
      <c r="Q22" s="7">
        <v>6</v>
      </c>
      <c r="R22" s="7">
        <v>14</v>
      </c>
      <c r="S22" s="7">
        <v>11</v>
      </c>
      <c r="T22" s="7">
        <v>11</v>
      </c>
      <c r="U22" s="7">
        <v>8</v>
      </c>
      <c r="V22" s="7">
        <v>11</v>
      </c>
      <c r="W22" s="7">
        <v>5</v>
      </c>
      <c r="X22" s="7">
        <v>14</v>
      </c>
      <c r="Y22" s="7">
        <v>17</v>
      </c>
      <c r="Z22" s="7">
        <v>5</v>
      </c>
      <c r="AA22" s="89">
        <f t="shared" si="1"/>
        <v>138</v>
      </c>
      <c r="AB22" s="89">
        <v>148</v>
      </c>
      <c r="AC22" s="90">
        <f t="shared" si="2"/>
        <v>93.243243243243242</v>
      </c>
      <c r="AD22" s="75">
        <v>101</v>
      </c>
      <c r="AE22" s="75">
        <v>95</v>
      </c>
      <c r="AF22" s="75"/>
      <c r="AG22" s="91">
        <f t="shared" si="3"/>
        <v>93.243243243243242</v>
      </c>
    </row>
    <row r="23" spans="1:33" ht="61.5" customHeight="1" x14ac:dyDescent="0.25">
      <c r="A23" s="67">
        <v>2</v>
      </c>
      <c r="B23" s="68" t="s">
        <v>221</v>
      </c>
      <c r="C23" s="69" t="s">
        <v>9</v>
      </c>
      <c r="D23" s="11" t="s">
        <v>259</v>
      </c>
      <c r="E23" s="11" t="s">
        <v>260</v>
      </c>
      <c r="F23" s="70" t="s">
        <v>261</v>
      </c>
      <c r="G23" s="11" t="s">
        <v>262</v>
      </c>
      <c r="H23" s="15" t="s">
        <v>171</v>
      </c>
      <c r="I23" s="71" t="s">
        <v>3</v>
      </c>
      <c r="J23" s="72" t="s">
        <v>217</v>
      </c>
      <c r="K23" s="13" t="s">
        <v>263</v>
      </c>
      <c r="L23" s="13" t="s">
        <v>264</v>
      </c>
      <c r="M23" s="87">
        <v>2500</v>
      </c>
      <c r="N23" s="88">
        <v>1</v>
      </c>
      <c r="O23" s="6">
        <v>279</v>
      </c>
      <c r="P23" s="7">
        <v>182</v>
      </c>
      <c r="Q23" s="7">
        <v>253</v>
      </c>
      <c r="R23" s="7">
        <v>183</v>
      </c>
      <c r="S23" s="7">
        <v>234</v>
      </c>
      <c r="T23" s="7">
        <v>209</v>
      </c>
      <c r="U23" s="7">
        <v>249</v>
      </c>
      <c r="V23" s="7">
        <v>203</v>
      </c>
      <c r="W23" s="7">
        <v>202</v>
      </c>
      <c r="X23" s="7">
        <v>237</v>
      </c>
      <c r="Y23" s="7">
        <v>220</v>
      </c>
      <c r="Z23" s="7">
        <v>232</v>
      </c>
      <c r="AA23" s="89">
        <f t="shared" si="1"/>
        <v>2683</v>
      </c>
      <c r="AB23" s="89">
        <v>2500</v>
      </c>
      <c r="AC23" s="90">
        <f t="shared" si="2"/>
        <v>107.32</v>
      </c>
      <c r="AD23" s="75">
        <v>2500</v>
      </c>
      <c r="AE23" s="75">
        <v>2679</v>
      </c>
      <c r="AF23" s="75"/>
      <c r="AG23" s="91">
        <f t="shared" si="3"/>
        <v>107.32</v>
      </c>
    </row>
    <row r="24" spans="1:33" ht="56.25" x14ac:dyDescent="0.25">
      <c r="A24" s="67">
        <v>2</v>
      </c>
      <c r="B24" s="68" t="s">
        <v>221</v>
      </c>
      <c r="C24" s="69" t="s">
        <v>9</v>
      </c>
      <c r="D24" s="11" t="s">
        <v>265</v>
      </c>
      <c r="E24" s="11" t="s">
        <v>266</v>
      </c>
      <c r="F24" s="70" t="s">
        <v>267</v>
      </c>
      <c r="G24" s="11" t="s">
        <v>268</v>
      </c>
      <c r="H24" s="15" t="s">
        <v>171</v>
      </c>
      <c r="I24" s="71" t="s">
        <v>3</v>
      </c>
      <c r="J24" s="72" t="s">
        <v>189</v>
      </c>
      <c r="K24" s="13" t="s">
        <v>269</v>
      </c>
      <c r="L24" s="13" t="s">
        <v>270</v>
      </c>
      <c r="M24" s="87">
        <v>7994</v>
      </c>
      <c r="N24" s="88">
        <v>1</v>
      </c>
      <c r="O24" s="6">
        <v>451</v>
      </c>
      <c r="P24" s="7">
        <v>475</v>
      </c>
      <c r="Q24" s="7">
        <v>770</v>
      </c>
      <c r="R24" s="7">
        <v>657</v>
      </c>
      <c r="S24" s="7">
        <v>603</v>
      </c>
      <c r="T24" s="7">
        <v>878</v>
      </c>
      <c r="U24" s="7">
        <v>764</v>
      </c>
      <c r="V24" s="7">
        <v>928</v>
      </c>
      <c r="W24" s="7">
        <v>807</v>
      </c>
      <c r="X24" s="7">
        <v>798</v>
      </c>
      <c r="Y24" s="7">
        <v>827</v>
      </c>
      <c r="Z24" s="7">
        <v>563</v>
      </c>
      <c r="AA24" s="89">
        <f t="shared" si="1"/>
        <v>8521</v>
      </c>
      <c r="AB24" s="89">
        <v>7994</v>
      </c>
      <c r="AC24" s="90">
        <f t="shared" si="2"/>
        <v>106.59244433324994</v>
      </c>
      <c r="AD24" s="75">
        <v>5500</v>
      </c>
      <c r="AE24" s="75">
        <v>6807</v>
      </c>
      <c r="AF24" s="75"/>
      <c r="AG24" s="91">
        <f t="shared" si="3"/>
        <v>106.59244433324994</v>
      </c>
    </row>
    <row r="25" spans="1:33" ht="63.95" customHeight="1" x14ac:dyDescent="0.25">
      <c r="A25" s="67">
        <v>2</v>
      </c>
      <c r="B25" s="68" t="s">
        <v>221</v>
      </c>
      <c r="C25" s="69" t="s">
        <v>9</v>
      </c>
      <c r="D25" s="11" t="s">
        <v>271</v>
      </c>
      <c r="E25" s="11" t="s">
        <v>272</v>
      </c>
      <c r="F25" s="70" t="s">
        <v>273</v>
      </c>
      <c r="G25" s="11" t="s">
        <v>274</v>
      </c>
      <c r="H25" s="15" t="s">
        <v>171</v>
      </c>
      <c r="I25" s="71" t="s">
        <v>3</v>
      </c>
      <c r="J25" s="72" t="s">
        <v>217</v>
      </c>
      <c r="K25" s="13" t="s">
        <v>275</v>
      </c>
      <c r="L25" s="13" t="s">
        <v>276</v>
      </c>
      <c r="M25" s="87">
        <v>11275</v>
      </c>
      <c r="N25" s="88">
        <v>1</v>
      </c>
      <c r="O25" s="6">
        <v>881</v>
      </c>
      <c r="P25" s="7">
        <v>714</v>
      </c>
      <c r="Q25" s="7">
        <v>1072</v>
      </c>
      <c r="R25" s="7">
        <v>1249</v>
      </c>
      <c r="S25" s="7">
        <v>1235</v>
      </c>
      <c r="T25" s="7">
        <v>945</v>
      </c>
      <c r="U25" s="7">
        <v>1080</v>
      </c>
      <c r="V25" s="7">
        <v>1229</v>
      </c>
      <c r="W25" s="7">
        <v>1494</v>
      </c>
      <c r="X25" s="7">
        <v>1029</v>
      </c>
      <c r="Y25" s="7">
        <v>1087</v>
      </c>
      <c r="Z25" s="7">
        <v>767</v>
      </c>
      <c r="AA25" s="89">
        <f t="shared" si="1"/>
        <v>12782</v>
      </c>
      <c r="AB25" s="89">
        <v>11275</v>
      </c>
      <c r="AC25" s="90">
        <f t="shared" si="2"/>
        <v>113.36585365853658</v>
      </c>
      <c r="AD25" s="75">
        <v>10014</v>
      </c>
      <c r="AE25" s="75">
        <v>11286</v>
      </c>
      <c r="AF25" s="75"/>
      <c r="AG25" s="91">
        <f t="shared" si="3"/>
        <v>113.36585365853658</v>
      </c>
    </row>
    <row r="26" spans="1:33" ht="60.95" customHeight="1" x14ac:dyDescent="0.25">
      <c r="A26" s="92">
        <v>2</v>
      </c>
      <c r="B26" s="93" t="s">
        <v>221</v>
      </c>
      <c r="C26" s="94" t="s">
        <v>9</v>
      </c>
      <c r="D26" s="11" t="s">
        <v>277</v>
      </c>
      <c r="E26" s="11" t="s">
        <v>278</v>
      </c>
      <c r="F26" s="70" t="s">
        <v>279</v>
      </c>
      <c r="G26" s="11" t="s">
        <v>280</v>
      </c>
      <c r="H26" s="15" t="s">
        <v>171</v>
      </c>
      <c r="I26" s="71" t="s">
        <v>3</v>
      </c>
      <c r="J26" s="72" t="s">
        <v>189</v>
      </c>
      <c r="K26" s="13" t="s">
        <v>281</v>
      </c>
      <c r="L26" s="13" t="s">
        <v>282</v>
      </c>
      <c r="M26" s="87">
        <v>143</v>
      </c>
      <c r="N26" s="88">
        <v>1</v>
      </c>
      <c r="O26" s="6">
        <v>10</v>
      </c>
      <c r="P26" s="7">
        <v>14</v>
      </c>
      <c r="Q26" s="7">
        <v>8</v>
      </c>
      <c r="R26" s="7">
        <v>4</v>
      </c>
      <c r="S26" s="7">
        <v>16</v>
      </c>
      <c r="T26" s="7">
        <v>14</v>
      </c>
      <c r="U26" s="7">
        <v>22</v>
      </c>
      <c r="V26" s="7">
        <v>20</v>
      </c>
      <c r="W26" s="7">
        <v>12</v>
      </c>
      <c r="X26" s="7">
        <v>13</v>
      </c>
      <c r="Y26" s="7">
        <v>14</v>
      </c>
      <c r="Z26" s="7">
        <v>13</v>
      </c>
      <c r="AA26" s="89">
        <f t="shared" si="1"/>
        <v>160</v>
      </c>
      <c r="AB26" s="89">
        <v>143</v>
      </c>
      <c r="AC26" s="90">
        <f t="shared" si="2"/>
        <v>111.88811188811189</v>
      </c>
      <c r="AD26" s="75">
        <v>110</v>
      </c>
      <c r="AE26" s="75">
        <v>143</v>
      </c>
      <c r="AF26" s="75"/>
      <c r="AG26" s="91">
        <f t="shared" si="3"/>
        <v>111.88811188811189</v>
      </c>
    </row>
    <row r="27" spans="1:33" ht="72.75" customHeight="1" x14ac:dyDescent="0.25">
      <c r="A27" s="92">
        <v>2</v>
      </c>
      <c r="B27" s="93" t="s">
        <v>221</v>
      </c>
      <c r="C27" s="94" t="s">
        <v>9</v>
      </c>
      <c r="D27" s="11" t="s">
        <v>283</v>
      </c>
      <c r="E27" s="11" t="s">
        <v>284</v>
      </c>
      <c r="F27" s="70" t="s">
        <v>285</v>
      </c>
      <c r="G27" s="11" t="s">
        <v>286</v>
      </c>
      <c r="H27" s="15" t="s">
        <v>171</v>
      </c>
      <c r="I27" s="71" t="s">
        <v>3</v>
      </c>
      <c r="J27" s="72" t="s">
        <v>189</v>
      </c>
      <c r="K27" s="13" t="s">
        <v>287</v>
      </c>
      <c r="L27" s="13" t="s">
        <v>288</v>
      </c>
      <c r="M27" s="87">
        <v>1045</v>
      </c>
      <c r="N27" s="88">
        <v>1</v>
      </c>
      <c r="O27" s="6">
        <v>77</v>
      </c>
      <c r="P27" s="7">
        <v>89</v>
      </c>
      <c r="Q27" s="7">
        <v>53</v>
      </c>
      <c r="R27" s="7">
        <v>127</v>
      </c>
      <c r="S27" s="7">
        <v>141</v>
      </c>
      <c r="T27" s="7">
        <v>119</v>
      </c>
      <c r="U27" s="7">
        <v>125</v>
      </c>
      <c r="V27" s="7">
        <v>105</v>
      </c>
      <c r="W27" s="7">
        <v>77</v>
      </c>
      <c r="X27" s="7">
        <v>89</v>
      </c>
      <c r="Y27" s="7">
        <v>126</v>
      </c>
      <c r="Z27" s="7">
        <v>86</v>
      </c>
      <c r="AA27" s="89">
        <f>O27+P27+Q27+R27+S27+T27+U27+V27+W27+X27+Y27+Z27</f>
        <v>1214</v>
      </c>
      <c r="AB27" s="89">
        <v>1045</v>
      </c>
      <c r="AC27" s="90">
        <f t="shared" si="2"/>
        <v>116.17224880382776</v>
      </c>
      <c r="AD27" s="75">
        <v>721</v>
      </c>
      <c r="AE27" s="75">
        <v>772</v>
      </c>
      <c r="AF27" s="75"/>
      <c r="AG27" s="91">
        <f t="shared" si="3"/>
        <v>116.17224880382776</v>
      </c>
    </row>
    <row r="28" spans="1:33" ht="68.25" customHeight="1" x14ac:dyDescent="0.25">
      <c r="A28" s="92"/>
      <c r="B28" s="93"/>
      <c r="C28" s="94" t="s">
        <v>9</v>
      </c>
      <c r="D28" s="11" t="s">
        <v>289</v>
      </c>
      <c r="E28" s="12" t="s">
        <v>290</v>
      </c>
      <c r="F28" s="70" t="s">
        <v>285</v>
      </c>
      <c r="G28" s="11" t="s">
        <v>291</v>
      </c>
      <c r="H28" s="15" t="s">
        <v>171</v>
      </c>
      <c r="I28" s="71" t="s">
        <v>3</v>
      </c>
      <c r="J28" s="72" t="s">
        <v>189</v>
      </c>
      <c r="K28" s="13" t="s">
        <v>285</v>
      </c>
      <c r="L28" s="13" t="s">
        <v>292</v>
      </c>
      <c r="M28" s="87">
        <v>60</v>
      </c>
      <c r="N28" s="88">
        <v>1</v>
      </c>
      <c r="O28" s="6">
        <v>1</v>
      </c>
      <c r="P28" s="7">
        <v>2</v>
      </c>
      <c r="Q28" s="7">
        <v>3</v>
      </c>
      <c r="R28" s="7">
        <v>3</v>
      </c>
      <c r="S28" s="7">
        <v>4</v>
      </c>
      <c r="T28" s="7">
        <v>5</v>
      </c>
      <c r="U28" s="7">
        <v>2</v>
      </c>
      <c r="V28" s="7">
        <v>11</v>
      </c>
      <c r="W28" s="7">
        <v>5</v>
      </c>
      <c r="X28" s="7">
        <v>3</v>
      </c>
      <c r="Y28" s="7">
        <v>8</v>
      </c>
      <c r="Z28" s="7">
        <v>8</v>
      </c>
      <c r="AA28" s="89">
        <f>O28+P28+Q28+R28+S28+T28+U28+V28+W28+X28+Y28+Z28</f>
        <v>55</v>
      </c>
      <c r="AB28" s="89">
        <v>60</v>
      </c>
      <c r="AC28" s="90">
        <f t="shared" si="2"/>
        <v>91.666666666666671</v>
      </c>
      <c r="AD28" s="75">
        <v>75</v>
      </c>
      <c r="AE28" s="75">
        <v>68</v>
      </c>
      <c r="AF28" s="75"/>
      <c r="AG28" s="98">
        <f t="shared" si="3"/>
        <v>91.666666666666671</v>
      </c>
    </row>
    <row r="29" spans="1:33" ht="69" customHeight="1" x14ac:dyDescent="0.25">
      <c r="A29" s="76">
        <v>3</v>
      </c>
      <c r="B29" s="99" t="s">
        <v>293</v>
      </c>
      <c r="C29" s="78" t="s">
        <v>103</v>
      </c>
      <c r="D29" s="26" t="s">
        <v>294</v>
      </c>
      <c r="E29" s="26" t="s">
        <v>295</v>
      </c>
      <c r="F29" s="79" t="s">
        <v>296</v>
      </c>
      <c r="G29" s="26" t="s">
        <v>297</v>
      </c>
      <c r="H29" s="29" t="s">
        <v>171</v>
      </c>
      <c r="I29" s="80" t="s">
        <v>3</v>
      </c>
      <c r="J29" s="81" t="s">
        <v>172</v>
      </c>
      <c r="K29" s="27" t="s">
        <v>298</v>
      </c>
      <c r="L29" s="27" t="s">
        <v>299</v>
      </c>
      <c r="M29" s="96">
        <v>40242</v>
      </c>
      <c r="N29" s="82">
        <v>1</v>
      </c>
      <c r="O29" s="36">
        <f t="shared" ref="O29:Z29" si="5">O30+O31+O32+O33+O34+O35+O36+O37+O38</f>
        <v>2988</v>
      </c>
      <c r="P29" s="36">
        <f t="shared" si="5"/>
        <v>3296</v>
      </c>
      <c r="Q29" s="36">
        <f t="shared" si="5"/>
        <v>2865</v>
      </c>
      <c r="R29" s="36">
        <f t="shared" si="5"/>
        <v>3224</v>
      </c>
      <c r="S29" s="36">
        <f t="shared" si="5"/>
        <v>4203</v>
      </c>
      <c r="T29" s="36">
        <f t="shared" si="5"/>
        <v>4762</v>
      </c>
      <c r="U29" s="21">
        <f t="shared" si="5"/>
        <v>4199</v>
      </c>
      <c r="V29" s="21">
        <f t="shared" si="5"/>
        <v>5201</v>
      </c>
      <c r="W29" s="21">
        <f t="shared" si="5"/>
        <v>4041</v>
      </c>
      <c r="X29" s="21">
        <f t="shared" si="5"/>
        <v>3586</v>
      </c>
      <c r="Y29" s="21">
        <f t="shared" si="5"/>
        <v>3726</v>
      </c>
      <c r="Z29" s="21">
        <f t="shared" si="5"/>
        <v>2916</v>
      </c>
      <c r="AA29" s="83">
        <f t="shared" si="1"/>
        <v>45007</v>
      </c>
      <c r="AB29" s="83">
        <v>40242</v>
      </c>
      <c r="AC29" s="84">
        <f t="shared" si="2"/>
        <v>111.84086278017992</v>
      </c>
      <c r="AD29" s="97">
        <v>30246</v>
      </c>
      <c r="AE29" s="97">
        <v>30648</v>
      </c>
      <c r="AF29" s="97"/>
      <c r="AG29" s="86">
        <f t="shared" si="3"/>
        <v>111.84086278017992</v>
      </c>
    </row>
    <row r="30" spans="1:33" ht="63" customHeight="1" x14ac:dyDescent="0.25">
      <c r="A30" s="67">
        <v>3</v>
      </c>
      <c r="B30" s="100" t="s">
        <v>293</v>
      </c>
      <c r="C30" s="69" t="s">
        <v>9</v>
      </c>
      <c r="D30" s="11" t="s">
        <v>300</v>
      </c>
      <c r="E30" s="11" t="s">
        <v>301</v>
      </c>
      <c r="F30" s="70" t="s">
        <v>302</v>
      </c>
      <c r="G30" s="11" t="s">
        <v>303</v>
      </c>
      <c r="H30" s="15" t="s">
        <v>171</v>
      </c>
      <c r="I30" s="71" t="s">
        <v>3</v>
      </c>
      <c r="J30" s="72" t="s">
        <v>172</v>
      </c>
      <c r="K30" s="13" t="s">
        <v>304</v>
      </c>
      <c r="L30" s="13" t="s">
        <v>305</v>
      </c>
      <c r="M30" s="87">
        <v>960</v>
      </c>
      <c r="N30" s="88">
        <v>1</v>
      </c>
      <c r="O30" s="6">
        <v>64</v>
      </c>
      <c r="P30" s="7">
        <v>71</v>
      </c>
      <c r="Q30" s="7">
        <v>67</v>
      </c>
      <c r="R30" s="7">
        <v>68</v>
      </c>
      <c r="S30" s="7">
        <v>73</v>
      </c>
      <c r="T30" s="7">
        <v>76</v>
      </c>
      <c r="U30" s="7">
        <v>79</v>
      </c>
      <c r="V30" s="7">
        <v>41</v>
      </c>
      <c r="W30" s="7">
        <v>68</v>
      </c>
      <c r="X30" s="7">
        <v>67</v>
      </c>
      <c r="Y30" s="7">
        <v>83</v>
      </c>
      <c r="Z30" s="7">
        <v>50</v>
      </c>
      <c r="AA30" s="89">
        <f t="shared" si="1"/>
        <v>807</v>
      </c>
      <c r="AB30" s="89">
        <v>960</v>
      </c>
      <c r="AC30" s="90">
        <f t="shared" si="2"/>
        <v>84.0625</v>
      </c>
      <c r="AD30" s="75">
        <v>980</v>
      </c>
      <c r="AE30" s="75">
        <v>976</v>
      </c>
      <c r="AF30" s="75"/>
      <c r="AG30" s="91">
        <f t="shared" si="3"/>
        <v>84.0625</v>
      </c>
    </row>
    <row r="31" spans="1:33" ht="62.25" customHeight="1" x14ac:dyDescent="0.25">
      <c r="A31" s="67">
        <v>3</v>
      </c>
      <c r="B31" s="100" t="s">
        <v>293</v>
      </c>
      <c r="C31" s="69" t="s">
        <v>9</v>
      </c>
      <c r="D31" s="11" t="s">
        <v>306</v>
      </c>
      <c r="E31" s="11" t="s">
        <v>307</v>
      </c>
      <c r="F31" s="70" t="s">
        <v>302</v>
      </c>
      <c r="G31" s="11" t="s">
        <v>308</v>
      </c>
      <c r="H31" s="15" t="s">
        <v>171</v>
      </c>
      <c r="I31" s="71" t="s">
        <v>3</v>
      </c>
      <c r="J31" s="72" t="s">
        <v>309</v>
      </c>
      <c r="K31" s="13" t="s">
        <v>304</v>
      </c>
      <c r="L31" s="13" t="s">
        <v>310</v>
      </c>
      <c r="M31" s="87">
        <v>557</v>
      </c>
      <c r="N31" s="88">
        <v>1</v>
      </c>
      <c r="O31" s="6">
        <v>45</v>
      </c>
      <c r="P31" s="7">
        <v>32</v>
      </c>
      <c r="Q31" s="7">
        <v>34</v>
      </c>
      <c r="R31" s="7">
        <v>37</v>
      </c>
      <c r="S31" s="7">
        <v>31</v>
      </c>
      <c r="T31" s="7">
        <v>55</v>
      </c>
      <c r="U31" s="7">
        <v>38</v>
      </c>
      <c r="V31" s="7">
        <v>50</v>
      </c>
      <c r="W31" s="7">
        <v>91</v>
      </c>
      <c r="X31" s="7">
        <v>59</v>
      </c>
      <c r="Y31" s="7">
        <v>32</v>
      </c>
      <c r="Z31" s="7">
        <v>20</v>
      </c>
      <c r="AA31" s="89">
        <f t="shared" si="1"/>
        <v>524</v>
      </c>
      <c r="AB31" s="89">
        <v>557</v>
      </c>
      <c r="AC31" s="90">
        <f t="shared" si="2"/>
        <v>94.075403949730699</v>
      </c>
      <c r="AD31" s="75">
        <v>750</v>
      </c>
      <c r="AE31" s="75">
        <v>903</v>
      </c>
      <c r="AF31" s="75"/>
      <c r="AG31" s="91">
        <f t="shared" si="3"/>
        <v>94.075403949730699</v>
      </c>
    </row>
    <row r="32" spans="1:33" ht="57" customHeight="1" x14ac:dyDescent="0.25">
      <c r="A32" s="92">
        <v>3</v>
      </c>
      <c r="B32" s="101" t="s">
        <v>293</v>
      </c>
      <c r="C32" s="94" t="s">
        <v>9</v>
      </c>
      <c r="D32" s="131" t="s">
        <v>311</v>
      </c>
      <c r="E32" s="11" t="s">
        <v>312</v>
      </c>
      <c r="F32" s="70" t="s">
        <v>302</v>
      </c>
      <c r="G32" s="11" t="s">
        <v>313</v>
      </c>
      <c r="H32" s="15" t="s">
        <v>171</v>
      </c>
      <c r="I32" s="71" t="s">
        <v>3</v>
      </c>
      <c r="J32" s="72" t="s">
        <v>217</v>
      </c>
      <c r="K32" s="95" t="s">
        <v>314</v>
      </c>
      <c r="L32" s="95" t="s">
        <v>315</v>
      </c>
      <c r="M32" s="87">
        <v>3000</v>
      </c>
      <c r="N32" s="88">
        <v>1</v>
      </c>
      <c r="O32" s="6">
        <v>187</v>
      </c>
      <c r="P32" s="7">
        <v>287</v>
      </c>
      <c r="Q32" s="7">
        <v>299</v>
      </c>
      <c r="R32" s="7">
        <v>259</v>
      </c>
      <c r="S32" s="7">
        <v>356</v>
      </c>
      <c r="T32" s="7">
        <v>329</v>
      </c>
      <c r="U32" s="7">
        <v>296</v>
      </c>
      <c r="V32" s="7">
        <v>247</v>
      </c>
      <c r="W32" s="7">
        <v>248</v>
      </c>
      <c r="X32" s="7">
        <v>218</v>
      </c>
      <c r="Y32" s="7">
        <v>203</v>
      </c>
      <c r="Z32" s="7">
        <v>143</v>
      </c>
      <c r="AA32" s="89">
        <f t="shared" si="1"/>
        <v>3072</v>
      </c>
      <c r="AB32" s="89">
        <v>3000</v>
      </c>
      <c r="AC32" s="90">
        <f t="shared" si="2"/>
        <v>102.4</v>
      </c>
      <c r="AD32" s="75">
        <v>3000</v>
      </c>
      <c r="AE32" s="75">
        <v>3098</v>
      </c>
      <c r="AF32" s="75"/>
      <c r="AG32" s="91">
        <f t="shared" si="3"/>
        <v>102.4</v>
      </c>
    </row>
    <row r="33" spans="1:33" ht="57" customHeight="1" x14ac:dyDescent="0.25">
      <c r="A33" s="67">
        <v>3</v>
      </c>
      <c r="B33" s="100" t="s">
        <v>293</v>
      </c>
      <c r="C33" s="69" t="s">
        <v>9</v>
      </c>
      <c r="D33" s="131" t="s">
        <v>316</v>
      </c>
      <c r="E33" s="11" t="s">
        <v>317</v>
      </c>
      <c r="F33" s="70" t="s">
        <v>318</v>
      </c>
      <c r="G33" s="11" t="s">
        <v>319</v>
      </c>
      <c r="H33" s="15" t="s">
        <v>171</v>
      </c>
      <c r="I33" s="71" t="s">
        <v>3</v>
      </c>
      <c r="J33" s="72" t="s">
        <v>320</v>
      </c>
      <c r="K33" s="13" t="s">
        <v>321</v>
      </c>
      <c r="L33" s="13" t="s">
        <v>322</v>
      </c>
      <c r="M33" s="87">
        <v>2500</v>
      </c>
      <c r="N33" s="88">
        <v>1</v>
      </c>
      <c r="O33" s="6">
        <v>105</v>
      </c>
      <c r="P33" s="7">
        <v>97</v>
      </c>
      <c r="Q33" s="7">
        <v>152</v>
      </c>
      <c r="R33" s="7">
        <v>192</v>
      </c>
      <c r="S33" s="7">
        <v>181</v>
      </c>
      <c r="T33" s="7">
        <v>223</v>
      </c>
      <c r="U33" s="7">
        <v>182</v>
      </c>
      <c r="V33" s="7">
        <v>142</v>
      </c>
      <c r="W33" s="7">
        <v>249</v>
      </c>
      <c r="X33" s="7">
        <v>139</v>
      </c>
      <c r="Y33" s="7">
        <v>263</v>
      </c>
      <c r="Z33" s="7">
        <v>73</v>
      </c>
      <c r="AA33" s="89">
        <f t="shared" si="1"/>
        <v>1998</v>
      </c>
      <c r="AB33" s="89">
        <v>2500</v>
      </c>
      <c r="AC33" s="90">
        <f>AA33*100/M33</f>
        <v>79.92</v>
      </c>
      <c r="AD33" s="75">
        <v>2022</v>
      </c>
      <c r="AE33" s="75">
        <v>2222</v>
      </c>
      <c r="AF33" s="75"/>
      <c r="AG33" s="98">
        <f t="shared" si="3"/>
        <v>79.92</v>
      </c>
    </row>
    <row r="34" spans="1:33" ht="69" customHeight="1" x14ac:dyDescent="0.25">
      <c r="A34" s="67">
        <v>3</v>
      </c>
      <c r="B34" s="100" t="s">
        <v>293</v>
      </c>
      <c r="C34" s="69" t="s">
        <v>9</v>
      </c>
      <c r="D34" s="131" t="s">
        <v>323</v>
      </c>
      <c r="E34" s="11" t="s">
        <v>324</v>
      </c>
      <c r="F34" s="70" t="s">
        <v>318</v>
      </c>
      <c r="G34" s="11" t="s">
        <v>325</v>
      </c>
      <c r="H34" s="15" t="s">
        <v>171</v>
      </c>
      <c r="I34" s="71" t="s">
        <v>3</v>
      </c>
      <c r="J34" s="102" t="s">
        <v>217</v>
      </c>
      <c r="K34" s="13" t="s">
        <v>321</v>
      </c>
      <c r="L34" s="13" t="s">
        <v>326</v>
      </c>
      <c r="M34" s="87">
        <v>1050</v>
      </c>
      <c r="N34" s="88">
        <v>1</v>
      </c>
      <c r="O34" s="6">
        <v>11</v>
      </c>
      <c r="P34" s="7">
        <v>15</v>
      </c>
      <c r="Q34" s="7">
        <v>25</v>
      </c>
      <c r="R34" s="7">
        <v>51</v>
      </c>
      <c r="S34" s="7">
        <v>18</v>
      </c>
      <c r="T34" s="7">
        <v>44</v>
      </c>
      <c r="U34" s="7">
        <v>40</v>
      </c>
      <c r="V34" s="7">
        <v>26</v>
      </c>
      <c r="W34" s="7">
        <v>104</v>
      </c>
      <c r="X34" s="7">
        <v>122</v>
      </c>
      <c r="Y34" s="7">
        <v>132</v>
      </c>
      <c r="Z34" s="7">
        <v>68</v>
      </c>
      <c r="AA34" s="89">
        <f t="shared" si="1"/>
        <v>656</v>
      </c>
      <c r="AB34" s="89">
        <v>1050</v>
      </c>
      <c r="AC34" s="90">
        <f t="shared" si="2"/>
        <v>62.476190476190474</v>
      </c>
      <c r="AD34" s="75">
        <v>906</v>
      </c>
      <c r="AE34" s="75">
        <v>628</v>
      </c>
      <c r="AF34" s="75"/>
      <c r="AG34" s="98">
        <f t="shared" si="3"/>
        <v>62.476190476190474</v>
      </c>
    </row>
    <row r="35" spans="1:33" ht="63.75" customHeight="1" x14ac:dyDescent="0.25">
      <c r="A35" s="67">
        <v>3</v>
      </c>
      <c r="B35" s="100" t="s">
        <v>293</v>
      </c>
      <c r="C35" s="69" t="s">
        <v>9</v>
      </c>
      <c r="D35" s="131" t="s">
        <v>327</v>
      </c>
      <c r="E35" s="11" t="s">
        <v>328</v>
      </c>
      <c r="F35" s="70" t="s">
        <v>180</v>
      </c>
      <c r="G35" s="11" t="s">
        <v>329</v>
      </c>
      <c r="H35" s="15" t="s">
        <v>171</v>
      </c>
      <c r="I35" s="71" t="s">
        <v>3</v>
      </c>
      <c r="J35" s="102" t="s">
        <v>172</v>
      </c>
      <c r="K35" s="13" t="s">
        <v>330</v>
      </c>
      <c r="L35" s="13" t="s">
        <v>331</v>
      </c>
      <c r="M35" s="87">
        <v>7190</v>
      </c>
      <c r="N35" s="88">
        <v>1</v>
      </c>
      <c r="O35" s="6">
        <v>479</v>
      </c>
      <c r="P35" s="7">
        <v>515</v>
      </c>
      <c r="Q35" s="7">
        <v>582</v>
      </c>
      <c r="R35" s="7">
        <v>443</v>
      </c>
      <c r="S35" s="7">
        <v>639</v>
      </c>
      <c r="T35" s="7">
        <v>694</v>
      </c>
      <c r="U35" s="7">
        <v>742</v>
      </c>
      <c r="V35" s="7">
        <v>677</v>
      </c>
      <c r="W35" s="7">
        <v>694</v>
      </c>
      <c r="X35" s="7">
        <v>734</v>
      </c>
      <c r="Y35" s="7">
        <v>632</v>
      </c>
      <c r="Z35" s="7">
        <v>452</v>
      </c>
      <c r="AA35" s="89">
        <f t="shared" si="1"/>
        <v>7283</v>
      </c>
      <c r="AB35" s="89">
        <v>7190</v>
      </c>
      <c r="AC35" s="90">
        <f t="shared" si="2"/>
        <v>101.29346314325451</v>
      </c>
      <c r="AD35" s="75">
        <v>7622</v>
      </c>
      <c r="AE35" s="75">
        <v>6843</v>
      </c>
      <c r="AF35" s="75"/>
      <c r="AG35" s="91">
        <f t="shared" si="3"/>
        <v>101.29346314325451</v>
      </c>
    </row>
    <row r="36" spans="1:33" ht="68.45" customHeight="1" x14ac:dyDescent="0.25">
      <c r="A36" s="67">
        <v>3</v>
      </c>
      <c r="B36" s="100" t="s">
        <v>293</v>
      </c>
      <c r="C36" s="69" t="s">
        <v>9</v>
      </c>
      <c r="D36" s="11" t="s">
        <v>332</v>
      </c>
      <c r="E36" s="11" t="s">
        <v>333</v>
      </c>
      <c r="F36" s="70" t="s">
        <v>334</v>
      </c>
      <c r="G36" s="11" t="s">
        <v>335</v>
      </c>
      <c r="H36" s="15" t="s">
        <v>171</v>
      </c>
      <c r="I36" s="71" t="s">
        <v>3</v>
      </c>
      <c r="J36" s="102" t="s">
        <v>336</v>
      </c>
      <c r="K36" s="13" t="s">
        <v>337</v>
      </c>
      <c r="L36" s="13" t="s">
        <v>338</v>
      </c>
      <c r="M36" s="87">
        <v>450</v>
      </c>
      <c r="N36" s="88">
        <v>1</v>
      </c>
      <c r="O36" s="6">
        <v>31</v>
      </c>
      <c r="P36" s="7">
        <v>25</v>
      </c>
      <c r="Q36" s="7">
        <v>31</v>
      </c>
      <c r="R36" s="7">
        <v>40</v>
      </c>
      <c r="S36" s="7">
        <v>41</v>
      </c>
      <c r="T36" s="7">
        <v>38</v>
      </c>
      <c r="U36" s="7">
        <v>37</v>
      </c>
      <c r="V36" s="7">
        <v>25</v>
      </c>
      <c r="W36" s="7">
        <v>34</v>
      </c>
      <c r="X36" s="7">
        <v>35</v>
      </c>
      <c r="Y36" s="7">
        <v>28</v>
      </c>
      <c r="Z36" s="7">
        <v>23</v>
      </c>
      <c r="AA36" s="89">
        <f t="shared" si="1"/>
        <v>388</v>
      </c>
      <c r="AB36" s="89">
        <v>450</v>
      </c>
      <c r="AC36" s="90">
        <f t="shared" si="2"/>
        <v>86.222222222222229</v>
      </c>
      <c r="AD36" s="75">
        <v>450</v>
      </c>
      <c r="AE36" s="75">
        <v>337</v>
      </c>
      <c r="AF36" s="75"/>
      <c r="AG36" s="91">
        <f t="shared" si="3"/>
        <v>86.222222222222229</v>
      </c>
    </row>
    <row r="37" spans="1:33" ht="59.25" customHeight="1" x14ac:dyDescent="0.25">
      <c r="A37" s="92">
        <v>3</v>
      </c>
      <c r="B37" s="101" t="s">
        <v>293</v>
      </c>
      <c r="C37" s="94" t="s">
        <v>9</v>
      </c>
      <c r="D37" s="11" t="s">
        <v>339</v>
      </c>
      <c r="E37" s="11" t="s">
        <v>340</v>
      </c>
      <c r="F37" s="70" t="s">
        <v>397</v>
      </c>
      <c r="G37" s="11" t="s">
        <v>341</v>
      </c>
      <c r="H37" s="15" t="s">
        <v>171</v>
      </c>
      <c r="I37" s="71" t="s">
        <v>3</v>
      </c>
      <c r="J37" s="72" t="s">
        <v>342</v>
      </c>
      <c r="K37" s="95" t="s">
        <v>343</v>
      </c>
      <c r="L37" s="95" t="s">
        <v>344</v>
      </c>
      <c r="M37" s="87">
        <v>1830</v>
      </c>
      <c r="N37" s="88">
        <v>1</v>
      </c>
      <c r="O37" s="6">
        <v>161</v>
      </c>
      <c r="P37" s="7">
        <v>199</v>
      </c>
      <c r="Q37" s="7">
        <v>231</v>
      </c>
      <c r="R37" s="7">
        <v>139</v>
      </c>
      <c r="S37" s="7">
        <v>190</v>
      </c>
      <c r="T37" s="7">
        <v>200</v>
      </c>
      <c r="U37" s="7">
        <v>139</v>
      </c>
      <c r="V37" s="7">
        <v>185</v>
      </c>
      <c r="W37" s="7">
        <v>149</v>
      </c>
      <c r="X37" s="7">
        <v>175</v>
      </c>
      <c r="Y37" s="7">
        <v>194</v>
      </c>
      <c r="Z37" s="7">
        <v>120</v>
      </c>
      <c r="AA37" s="89">
        <f t="shared" si="1"/>
        <v>2082</v>
      </c>
      <c r="AB37" s="89">
        <v>1830</v>
      </c>
      <c r="AC37" s="90">
        <f t="shared" si="2"/>
        <v>113.77049180327869</v>
      </c>
      <c r="AD37" s="75">
        <v>1460</v>
      </c>
      <c r="AE37" s="75">
        <v>1732</v>
      </c>
      <c r="AF37" s="75"/>
      <c r="AG37" s="91">
        <f t="shared" si="3"/>
        <v>113.77049180327869</v>
      </c>
    </row>
    <row r="38" spans="1:33" ht="66" customHeight="1" x14ac:dyDescent="0.25">
      <c r="A38" s="92">
        <v>3</v>
      </c>
      <c r="B38" s="101" t="s">
        <v>293</v>
      </c>
      <c r="C38" s="94" t="s">
        <v>9</v>
      </c>
      <c r="D38" s="11" t="s">
        <v>345</v>
      </c>
      <c r="E38" s="11" t="s">
        <v>346</v>
      </c>
      <c r="F38" s="70" t="s">
        <v>397</v>
      </c>
      <c r="G38" s="11" t="s">
        <v>347</v>
      </c>
      <c r="H38" s="15" t="s">
        <v>171</v>
      </c>
      <c r="I38" s="71" t="s">
        <v>3</v>
      </c>
      <c r="J38" s="72" t="s">
        <v>217</v>
      </c>
      <c r="K38" s="95" t="s">
        <v>348</v>
      </c>
      <c r="L38" s="95" t="s">
        <v>349</v>
      </c>
      <c r="M38" s="87">
        <v>22259</v>
      </c>
      <c r="N38" s="88">
        <v>1</v>
      </c>
      <c r="O38" s="6">
        <v>1905</v>
      </c>
      <c r="P38" s="7">
        <v>2055</v>
      </c>
      <c r="Q38" s="7">
        <v>1444</v>
      </c>
      <c r="R38" s="7">
        <v>1995</v>
      </c>
      <c r="S38" s="7">
        <v>2674</v>
      </c>
      <c r="T38" s="7">
        <v>3103</v>
      </c>
      <c r="U38" s="7">
        <v>2646</v>
      </c>
      <c r="V38" s="7">
        <v>3808</v>
      </c>
      <c r="W38" s="7">
        <v>2404</v>
      </c>
      <c r="X38" s="7">
        <v>2037</v>
      </c>
      <c r="Y38" s="7">
        <v>2159</v>
      </c>
      <c r="Z38" s="7">
        <v>1967</v>
      </c>
      <c r="AA38" s="89">
        <f t="shared" si="1"/>
        <v>28197</v>
      </c>
      <c r="AB38" s="89">
        <v>22259</v>
      </c>
      <c r="AC38" s="90">
        <f t="shared" si="2"/>
        <v>126.67684981355856</v>
      </c>
      <c r="AD38" s="75">
        <v>13056</v>
      </c>
      <c r="AE38" s="75">
        <v>13009</v>
      </c>
      <c r="AF38" s="75"/>
      <c r="AG38" s="91">
        <f t="shared" si="3"/>
        <v>126.67684981355856</v>
      </c>
    </row>
    <row r="39" spans="1:33" ht="66.75" customHeight="1" x14ac:dyDescent="0.25">
      <c r="A39" s="76">
        <v>4</v>
      </c>
      <c r="B39" s="99" t="s">
        <v>350</v>
      </c>
      <c r="C39" s="78" t="s">
        <v>103</v>
      </c>
      <c r="D39" s="26" t="s">
        <v>351</v>
      </c>
      <c r="E39" s="26" t="s">
        <v>352</v>
      </c>
      <c r="F39" s="79" t="s">
        <v>353</v>
      </c>
      <c r="G39" s="26" t="s">
        <v>354</v>
      </c>
      <c r="H39" s="29" t="s">
        <v>171</v>
      </c>
      <c r="I39" s="80" t="s">
        <v>3</v>
      </c>
      <c r="J39" s="81" t="s">
        <v>320</v>
      </c>
      <c r="K39" s="27" t="s">
        <v>355</v>
      </c>
      <c r="L39" s="27" t="s">
        <v>356</v>
      </c>
      <c r="M39" s="96">
        <v>935</v>
      </c>
      <c r="N39" s="82">
        <v>1</v>
      </c>
      <c r="O39" s="23">
        <f t="shared" ref="O39:Z39" si="6">O40+O41+O42</f>
        <v>33</v>
      </c>
      <c r="P39" s="23">
        <f t="shared" si="6"/>
        <v>50</v>
      </c>
      <c r="Q39" s="23">
        <f t="shared" si="6"/>
        <v>74</v>
      </c>
      <c r="R39" s="23">
        <f t="shared" si="6"/>
        <v>68</v>
      </c>
      <c r="S39" s="23">
        <f t="shared" si="6"/>
        <v>62</v>
      </c>
      <c r="T39" s="23">
        <f t="shared" si="6"/>
        <v>96</v>
      </c>
      <c r="U39" s="21">
        <f t="shared" si="6"/>
        <v>102</v>
      </c>
      <c r="V39" s="21">
        <f t="shared" si="6"/>
        <v>116</v>
      </c>
      <c r="W39" s="21">
        <f t="shared" si="6"/>
        <v>89</v>
      </c>
      <c r="X39" s="21">
        <f t="shared" si="6"/>
        <v>84</v>
      </c>
      <c r="Y39" s="21">
        <f t="shared" si="6"/>
        <v>115</v>
      </c>
      <c r="Z39" s="21">
        <f t="shared" si="6"/>
        <v>76</v>
      </c>
      <c r="AA39" s="83">
        <f t="shared" si="1"/>
        <v>965</v>
      </c>
      <c r="AB39" s="83">
        <v>935</v>
      </c>
      <c r="AC39" s="84">
        <f t="shared" si="2"/>
        <v>103.20855614973262</v>
      </c>
      <c r="AD39" s="85">
        <v>470</v>
      </c>
      <c r="AE39" s="85">
        <v>463</v>
      </c>
      <c r="AF39" s="85"/>
      <c r="AG39" s="86">
        <f t="shared" si="3"/>
        <v>103.20855614973262</v>
      </c>
    </row>
    <row r="40" spans="1:33" ht="78" customHeight="1" x14ac:dyDescent="0.25">
      <c r="A40" s="67">
        <v>4</v>
      </c>
      <c r="B40" s="100" t="s">
        <v>357</v>
      </c>
      <c r="C40" s="94" t="s">
        <v>358</v>
      </c>
      <c r="D40" s="11" t="s">
        <v>359</v>
      </c>
      <c r="E40" s="11" t="s">
        <v>360</v>
      </c>
      <c r="F40" s="70" t="s">
        <v>230</v>
      </c>
      <c r="G40" s="11" t="s">
        <v>361</v>
      </c>
      <c r="H40" s="15" t="s">
        <v>171</v>
      </c>
      <c r="I40" s="71" t="s">
        <v>3</v>
      </c>
      <c r="J40" s="72" t="s">
        <v>320</v>
      </c>
      <c r="K40" s="70" t="s">
        <v>230</v>
      </c>
      <c r="L40" s="13" t="s">
        <v>362</v>
      </c>
      <c r="M40" s="87">
        <v>80</v>
      </c>
      <c r="N40" s="88">
        <v>1</v>
      </c>
      <c r="O40" s="6">
        <v>1</v>
      </c>
      <c r="P40" s="7">
        <v>3</v>
      </c>
      <c r="Q40" s="7">
        <v>9</v>
      </c>
      <c r="R40" s="7">
        <v>2</v>
      </c>
      <c r="S40" s="7">
        <v>11</v>
      </c>
      <c r="T40" s="7">
        <v>7</v>
      </c>
      <c r="U40" s="7">
        <v>8</v>
      </c>
      <c r="V40" s="7">
        <v>6</v>
      </c>
      <c r="W40" s="7">
        <v>4</v>
      </c>
      <c r="X40" s="7">
        <v>5</v>
      </c>
      <c r="Y40" s="7">
        <v>5</v>
      </c>
      <c r="Z40" s="7">
        <v>4</v>
      </c>
      <c r="AA40" s="89">
        <f t="shared" si="1"/>
        <v>65</v>
      </c>
      <c r="AB40" s="89">
        <v>80</v>
      </c>
      <c r="AC40" s="74">
        <f t="shared" si="2"/>
        <v>81.25</v>
      </c>
      <c r="AD40" s="103">
        <v>50</v>
      </c>
      <c r="AE40" s="103">
        <v>35</v>
      </c>
      <c r="AF40" s="103"/>
      <c r="AG40" s="91">
        <f t="shared" si="3"/>
        <v>81.25</v>
      </c>
    </row>
    <row r="41" spans="1:33" ht="75" customHeight="1" x14ac:dyDescent="0.25">
      <c r="A41" s="67">
        <v>4</v>
      </c>
      <c r="B41" s="100" t="s">
        <v>357</v>
      </c>
      <c r="C41" s="94" t="s">
        <v>358</v>
      </c>
      <c r="D41" s="11" t="s">
        <v>363</v>
      </c>
      <c r="E41" s="11" t="s">
        <v>364</v>
      </c>
      <c r="F41" s="70" t="s">
        <v>230</v>
      </c>
      <c r="G41" s="11" t="s">
        <v>365</v>
      </c>
      <c r="H41" s="15" t="s">
        <v>171</v>
      </c>
      <c r="I41" s="71" t="s">
        <v>3</v>
      </c>
      <c r="J41" s="72" t="s">
        <v>217</v>
      </c>
      <c r="K41" s="13" t="s">
        <v>366</v>
      </c>
      <c r="L41" s="13" t="s">
        <v>367</v>
      </c>
      <c r="M41" s="87">
        <v>74</v>
      </c>
      <c r="N41" s="88">
        <v>1</v>
      </c>
      <c r="O41" s="6">
        <v>1</v>
      </c>
      <c r="P41" s="7">
        <v>4</v>
      </c>
      <c r="Q41" s="7">
        <v>8</v>
      </c>
      <c r="R41" s="7">
        <v>2</v>
      </c>
      <c r="S41" s="7">
        <v>9</v>
      </c>
      <c r="T41" s="7">
        <v>7</v>
      </c>
      <c r="U41" s="7">
        <v>8</v>
      </c>
      <c r="V41" s="7">
        <v>6</v>
      </c>
      <c r="W41" s="7">
        <v>5</v>
      </c>
      <c r="X41" s="7">
        <v>5</v>
      </c>
      <c r="Y41" s="7">
        <v>5</v>
      </c>
      <c r="Z41" s="7">
        <v>4</v>
      </c>
      <c r="AA41" s="89">
        <f t="shared" si="1"/>
        <v>64</v>
      </c>
      <c r="AB41" s="89">
        <v>74</v>
      </c>
      <c r="AC41" s="90">
        <f t="shared" si="2"/>
        <v>86.486486486486484</v>
      </c>
      <c r="AD41" s="103">
        <v>120</v>
      </c>
      <c r="AE41" s="103">
        <v>76</v>
      </c>
      <c r="AF41" s="103"/>
      <c r="AG41" s="98">
        <f t="shared" si="3"/>
        <v>86.486486486486484</v>
      </c>
    </row>
    <row r="42" spans="1:33" ht="62.25" customHeight="1" x14ac:dyDescent="0.25">
      <c r="A42" s="67">
        <v>4</v>
      </c>
      <c r="B42" s="100" t="s">
        <v>357</v>
      </c>
      <c r="C42" s="94" t="s">
        <v>358</v>
      </c>
      <c r="D42" s="11" t="s">
        <v>368</v>
      </c>
      <c r="E42" s="11" t="s">
        <v>369</v>
      </c>
      <c r="F42" s="70" t="s">
        <v>230</v>
      </c>
      <c r="G42" s="11" t="s">
        <v>370</v>
      </c>
      <c r="H42" s="15" t="s">
        <v>171</v>
      </c>
      <c r="I42" s="71" t="s">
        <v>3</v>
      </c>
      <c r="J42" s="72" t="s">
        <v>172</v>
      </c>
      <c r="K42" s="13" t="s">
        <v>371</v>
      </c>
      <c r="L42" s="13" t="s">
        <v>372</v>
      </c>
      <c r="M42" s="87">
        <v>779</v>
      </c>
      <c r="N42" s="88">
        <v>1</v>
      </c>
      <c r="O42" s="6">
        <v>31</v>
      </c>
      <c r="P42" s="7">
        <v>43</v>
      </c>
      <c r="Q42" s="7">
        <v>57</v>
      </c>
      <c r="R42" s="7">
        <v>64</v>
      </c>
      <c r="S42" s="7">
        <v>42</v>
      </c>
      <c r="T42" s="7">
        <v>82</v>
      </c>
      <c r="U42" s="7">
        <v>86</v>
      </c>
      <c r="V42" s="7">
        <v>104</v>
      </c>
      <c r="W42" s="7">
        <v>80</v>
      </c>
      <c r="X42" s="7">
        <v>74</v>
      </c>
      <c r="Y42" s="7">
        <v>105</v>
      </c>
      <c r="Z42" s="7">
        <v>68</v>
      </c>
      <c r="AA42" s="89">
        <f t="shared" si="1"/>
        <v>836</v>
      </c>
      <c r="AB42" s="89">
        <v>779</v>
      </c>
      <c r="AC42" s="90">
        <f t="shared" si="2"/>
        <v>107.3170731707317</v>
      </c>
      <c r="AD42" s="103">
        <v>300</v>
      </c>
      <c r="AE42" s="103">
        <v>352</v>
      </c>
      <c r="AF42" s="103"/>
      <c r="AG42" s="91">
        <f>AA42*100/AB42</f>
        <v>107.3170731707317</v>
      </c>
    </row>
    <row r="43" spans="1:33" ht="59.25" hidden="1" x14ac:dyDescent="0.25">
      <c r="C43" s="104" t="s">
        <v>103</v>
      </c>
      <c r="D43" s="105" t="s">
        <v>373</v>
      </c>
      <c r="E43" s="105" t="s">
        <v>374</v>
      </c>
      <c r="F43" s="106"/>
      <c r="G43" s="105"/>
      <c r="H43" s="107" t="s">
        <v>375</v>
      </c>
      <c r="I43" s="108" t="s">
        <v>3</v>
      </c>
      <c r="J43" s="109" t="s">
        <v>376</v>
      </c>
      <c r="K43" s="110"/>
      <c r="L43" s="110"/>
      <c r="M43" s="111">
        <f>M44+M45+M46</f>
        <v>2016</v>
      </c>
      <c r="N43" s="112">
        <v>1</v>
      </c>
      <c r="O43" s="113">
        <f t="shared" ref="O43:T43" si="7">O44+O45+O46</f>
        <v>0</v>
      </c>
      <c r="P43" s="113">
        <f t="shared" si="7"/>
        <v>0</v>
      </c>
      <c r="Q43" s="113">
        <f t="shared" si="7"/>
        <v>0</v>
      </c>
      <c r="R43" s="113">
        <f t="shared" si="7"/>
        <v>0</v>
      </c>
      <c r="S43" s="113">
        <f t="shared" si="7"/>
        <v>0</v>
      </c>
      <c r="T43" s="113">
        <f t="shared" si="7"/>
        <v>0</v>
      </c>
      <c r="U43" s="114">
        <v>0</v>
      </c>
      <c r="V43" s="114">
        <f>V44+V45+V46</f>
        <v>0</v>
      </c>
      <c r="W43" s="114">
        <f>W44+W45+W46</f>
        <v>0</v>
      </c>
      <c r="X43" s="114">
        <f>X44+X45+X46</f>
        <v>0</v>
      </c>
      <c r="Y43" s="114">
        <f>Y44+Y45+Y46</f>
        <v>0</v>
      </c>
      <c r="Z43" s="114">
        <f>Z44+Z45+Z46</f>
        <v>0</v>
      </c>
      <c r="AA43" s="114">
        <f>O43+P43+Q43+R43+S43+T43+U43+V43+W43+X43+Y43+Z43</f>
        <v>0</v>
      </c>
      <c r="AB43" s="115">
        <v>0</v>
      </c>
      <c r="AC43" s="115">
        <f t="shared" si="2"/>
        <v>0</v>
      </c>
      <c r="AD43" s="116">
        <v>0</v>
      </c>
      <c r="AE43" s="116">
        <v>0</v>
      </c>
      <c r="AF43" s="117"/>
      <c r="AG43" s="117"/>
    </row>
    <row r="44" spans="1:33" ht="40.5" hidden="1" x14ac:dyDescent="0.25">
      <c r="C44" s="118" t="s">
        <v>358</v>
      </c>
      <c r="D44" s="105" t="s">
        <v>377</v>
      </c>
      <c r="E44" s="105" t="s">
        <v>378</v>
      </c>
      <c r="F44" s="106"/>
      <c r="G44" s="105"/>
      <c r="H44" s="119" t="s">
        <v>379</v>
      </c>
      <c r="I44" s="108" t="s">
        <v>3</v>
      </c>
      <c r="J44" s="109" t="s">
        <v>380</v>
      </c>
      <c r="K44" s="110"/>
      <c r="L44" s="110"/>
      <c r="M44" s="111">
        <v>15</v>
      </c>
      <c r="N44" s="112">
        <v>1</v>
      </c>
      <c r="O44" s="120">
        <v>0</v>
      </c>
      <c r="P44" s="114">
        <v>0</v>
      </c>
      <c r="Q44" s="114">
        <v>0</v>
      </c>
      <c r="R44" s="114"/>
      <c r="S44" s="114"/>
      <c r="T44" s="114"/>
      <c r="U44" s="114"/>
      <c r="V44" s="114"/>
      <c r="W44" s="114"/>
      <c r="X44" s="114"/>
      <c r="Y44" s="114"/>
      <c r="Z44" s="114"/>
      <c r="AA44" s="114">
        <f>O44+P44+Q44+R44+S44+T44+U44+V44+W44+X44+Y44+Z44</f>
        <v>0</v>
      </c>
      <c r="AB44" s="115">
        <v>0</v>
      </c>
      <c r="AC44" s="115">
        <f t="shared" si="2"/>
        <v>0</v>
      </c>
      <c r="AD44" s="116">
        <v>0</v>
      </c>
      <c r="AE44" s="116">
        <v>0</v>
      </c>
      <c r="AF44" s="121"/>
      <c r="AG44" s="121"/>
    </row>
    <row r="45" spans="1:33" ht="38.25" hidden="1" x14ac:dyDescent="0.25">
      <c r="C45" s="118" t="s">
        <v>358</v>
      </c>
      <c r="D45" s="105" t="s">
        <v>377</v>
      </c>
      <c r="E45" s="122" t="s">
        <v>381</v>
      </c>
      <c r="F45" s="106"/>
      <c r="G45" s="105"/>
      <c r="H45" s="119" t="s">
        <v>379</v>
      </c>
      <c r="I45" s="108" t="s">
        <v>3</v>
      </c>
      <c r="J45" s="109" t="s">
        <v>382</v>
      </c>
      <c r="K45" s="110"/>
      <c r="L45" s="110"/>
      <c r="M45" s="111">
        <v>2000</v>
      </c>
      <c r="N45" s="112">
        <v>1</v>
      </c>
      <c r="O45" s="120">
        <v>0</v>
      </c>
      <c r="P45" s="114">
        <v>0</v>
      </c>
      <c r="Q45" s="114">
        <v>0</v>
      </c>
      <c r="R45" s="114"/>
      <c r="S45" s="114"/>
      <c r="T45" s="114"/>
      <c r="U45" s="114"/>
      <c r="V45" s="114"/>
      <c r="W45" s="114"/>
      <c r="X45" s="114"/>
      <c r="Y45" s="114"/>
      <c r="Z45" s="114"/>
      <c r="AA45" s="114">
        <f>O45+P45+Q45+R45+S45+T45+U45+V45+W45+X45+Y45+Z45</f>
        <v>0</v>
      </c>
      <c r="AB45" s="115">
        <v>0</v>
      </c>
      <c r="AC45" s="115">
        <f t="shared" si="2"/>
        <v>0</v>
      </c>
      <c r="AD45" s="116">
        <v>0</v>
      </c>
      <c r="AE45" s="116">
        <v>0</v>
      </c>
      <c r="AF45" s="121"/>
      <c r="AG45" s="121"/>
    </row>
    <row r="46" spans="1:33" ht="93.75" hidden="1" customHeight="1" x14ac:dyDescent="0.25">
      <c r="C46" s="118" t="s">
        <v>358</v>
      </c>
      <c r="D46" s="105" t="s">
        <v>377</v>
      </c>
      <c r="E46" s="122" t="s">
        <v>383</v>
      </c>
      <c r="F46" s="106"/>
      <c r="G46" s="105"/>
      <c r="H46" s="119" t="s">
        <v>379</v>
      </c>
      <c r="I46" s="108" t="s">
        <v>3</v>
      </c>
      <c r="J46" s="109" t="s">
        <v>384</v>
      </c>
      <c r="K46" s="110"/>
      <c r="L46" s="110"/>
      <c r="M46" s="111">
        <v>1</v>
      </c>
      <c r="N46" s="112">
        <v>1</v>
      </c>
      <c r="O46" s="120">
        <v>0</v>
      </c>
      <c r="P46" s="114">
        <v>0</v>
      </c>
      <c r="Q46" s="114">
        <v>0</v>
      </c>
      <c r="R46" s="114"/>
      <c r="S46" s="114"/>
      <c r="T46" s="114"/>
      <c r="U46" s="114"/>
      <c r="V46" s="114"/>
      <c r="W46" s="114"/>
      <c r="X46" s="114"/>
      <c r="Y46" s="114"/>
      <c r="Z46" s="114"/>
      <c r="AA46" s="114">
        <f>O46+P46+Q46+R46+S46+T46+U46+V46+W46+X46+Y46+Z46</f>
        <v>0</v>
      </c>
      <c r="AB46" s="115">
        <v>0</v>
      </c>
      <c r="AC46" s="115">
        <f t="shared" si="2"/>
        <v>0</v>
      </c>
      <c r="AD46" s="116">
        <v>0</v>
      </c>
      <c r="AE46" s="116">
        <v>0</v>
      </c>
      <c r="AF46" s="123"/>
      <c r="AG46" s="123"/>
    </row>
    <row r="53" spans="1:39" s="1" customFormat="1" x14ac:dyDescent="0.25">
      <c r="A53"/>
      <c r="G53"/>
      <c r="H53" s="124"/>
      <c r="I53" s="124"/>
      <c r="J53"/>
      <c r="K53"/>
      <c r="L53"/>
      <c r="M53" s="125"/>
      <c r="N53"/>
      <c r="O53"/>
      <c r="P53"/>
      <c r="Q53"/>
      <c r="R53"/>
      <c r="S53"/>
      <c r="T53"/>
      <c r="U53"/>
      <c r="V53"/>
      <c r="W53"/>
      <c r="X53"/>
      <c r="Y53"/>
      <c r="Z53"/>
      <c r="AA53"/>
      <c r="AB53"/>
      <c r="AC53"/>
      <c r="AD53" s="126"/>
      <c r="AE53" s="126"/>
      <c r="AF53" s="126"/>
      <c r="AG53" s="126"/>
      <c r="AH53"/>
      <c r="AI53"/>
      <c r="AJ53"/>
      <c r="AK53"/>
      <c r="AL53"/>
      <c r="AM53"/>
    </row>
    <row r="55" spans="1:39" s="1" customFormat="1" x14ac:dyDescent="0.25">
      <c r="A55"/>
      <c r="G55"/>
      <c r="H55" s="124"/>
      <c r="I55" s="124"/>
      <c r="J55"/>
      <c r="K55"/>
      <c r="L55"/>
      <c r="M55" s="125"/>
      <c r="N55"/>
      <c r="O55"/>
      <c r="P55"/>
      <c r="Q55"/>
      <c r="R55"/>
      <c r="S55"/>
      <c r="T55"/>
      <c r="U55"/>
      <c r="V55"/>
      <c r="W55"/>
      <c r="X55"/>
      <c r="Y55"/>
      <c r="Z55"/>
      <c r="AA55"/>
      <c r="AB55"/>
      <c r="AC55"/>
      <c r="AD55" s="126"/>
      <c r="AE55" s="126"/>
      <c r="AF55" s="126"/>
      <c r="AG55" s="126"/>
      <c r="AH55"/>
      <c r="AI55"/>
      <c r="AJ55"/>
      <c r="AK55"/>
      <c r="AL55"/>
      <c r="AM55"/>
    </row>
    <row r="57" spans="1:39" s="1" customFormat="1" x14ac:dyDescent="0.25">
      <c r="A57"/>
      <c r="G57"/>
      <c r="H57" s="124"/>
      <c r="I57" s="124"/>
      <c r="J57"/>
      <c r="K57"/>
      <c r="L57"/>
      <c r="M57" s="125"/>
      <c r="N57"/>
      <c r="O57"/>
      <c r="P57"/>
      <c r="Q57"/>
      <c r="R57"/>
      <c r="S57"/>
      <c r="T57"/>
      <c r="U57"/>
      <c r="V57"/>
      <c r="W57"/>
      <c r="X57"/>
      <c r="Y57"/>
      <c r="Z57"/>
      <c r="AA57"/>
      <c r="AB57"/>
      <c r="AC57"/>
      <c r="AD57" s="126"/>
      <c r="AE57" s="126"/>
      <c r="AF57" s="126"/>
      <c r="AG57" s="126"/>
      <c r="AH57"/>
      <c r="AI57"/>
      <c r="AJ57"/>
      <c r="AK57"/>
      <c r="AL57"/>
      <c r="AM57"/>
    </row>
  </sheetData>
  <mergeCells count="6">
    <mergeCell ref="O4:X4"/>
    <mergeCell ref="D1:D3"/>
    <mergeCell ref="J1:AG2"/>
    <mergeCell ref="L3:N3"/>
    <mergeCell ref="O3:X3"/>
    <mergeCell ref="E4:J4"/>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PP800 MIR ADJETIVA 2022</vt:lpstr>
      <vt:lpstr>PP801 MIR SUSTANTIVA 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Andrea Ruiz Piña</dc:creator>
  <cp:lastModifiedBy>Betsy Rivera</cp:lastModifiedBy>
  <dcterms:created xsi:type="dcterms:W3CDTF">2023-05-03T21:17:18Z</dcterms:created>
  <dcterms:modified xsi:type="dcterms:W3CDTF">2024-08-16T20:52:12Z</dcterms:modified>
</cp:coreProperties>
</file>